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600" tabRatio="515" activeTab="0"/>
  </bookViews>
  <sheets>
    <sheet name="CHELTUIELI" sheetId="1" r:id="rId1"/>
  </sheets>
  <definedNames/>
  <calcPr fullCalcOnLoad="1"/>
</workbook>
</file>

<file path=xl/sharedStrings.xml><?xml version="1.0" encoding="utf-8"?>
<sst xmlns="http://schemas.openxmlformats.org/spreadsheetml/2006/main" count="234" uniqueCount="194">
  <si>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</si>
  <si>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</si>
  <si>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</si>
  <si>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</si>
  <si>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</si>
  <si>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</si>
  <si>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</si>
  <si>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</si>
  <si>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</si>
  <si>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</si>
  <si>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</si>
  <si>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</si>
  <si>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</si>
  <si>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</si>
  <si>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</si>
  <si>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</si>
  <si>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</si>
  <si>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</si>
  <si>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</si>
  <si>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</si>
  <si>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</si>
  <si>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</si>
  <si>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</si>
  <si>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</si>
  <si>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</si>
  <si>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</si>
  <si>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</si>
  <si>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</si>
  <si>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</si>
  <si>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</si>
  <si>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</si>
  <si>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</si>
  <si>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</si>
  <si>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</si>
  <si>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</si>
  <si>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</si>
  <si>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</si>
  <si>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</si>
  <si>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</si>
  <si>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</si>
  <si>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</si>
  <si>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</si>
  <si>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</si>
  <si>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</si>
  <si>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</si>
  <si>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</si>
  <si>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</si>
  <si>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</si>
  <si>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</si>
  <si>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</si>
  <si>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</si>
  <si>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</si>
  <si>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</si>
  <si>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</si>
  <si>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</si>
  <si>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</si>
  <si>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</si>
  <si>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</si>
  <si>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</si>
  <si>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</si>
  <si>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</si>
  <si>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</si>
  <si>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</si>
  <si>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</si>
  <si>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</si>
  <si>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</si>
  <si>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</si>
  <si>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</si>
  <si>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</si>
  <si>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</si>
  <si>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</si>
  <si>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</si>
  <si>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</si>
  <si>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</si>
  <si>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</si>
  <si>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</si>
  <si>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</si>
  <si>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</si>
  <si>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</si>
  <si>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</si>
  <si>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</si>
  <si>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</si>
  <si>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</si>
  <si>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</si>
  <si>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</si>
  <si>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</si>
  <si>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</si>
  <si>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</si>
  <si>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</si>
  <si>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</si>
  <si>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</si>
  <si>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</si>
  <si>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</si>
  <si>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</si>
  <si>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pentru boli rare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</si>
  <si>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</si>
  <si>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</si>
  <si>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</si>
  <si>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</si>
  <si>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</si>
  <si>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</si>
  <si>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</si>
  <si>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</si>
  <si>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</si>
  <si>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</si>
  <si>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</si>
  <si>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</si>
  <si>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</si>
  <si>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</si>
  <si>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</si>
  <si>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</si>
  <si>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</si>
  <si>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</si>
  <si>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</si>
  <si>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</si>
  <si>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</si>
  <si>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</si>
  <si>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</si>
  <si>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</si>
  <si>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</si>
  <si>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</si>
  <si>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</si>
  <si>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</si>
  <si>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</si>
  <si>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</si>
  <si>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</si>
  <si>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</si>
  <si>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</si>
  <si>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</si>
  <si>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</si>
  <si>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</si>
  <si>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</si>
  <si>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</si>
  <si>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</si>
  <si>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</si>
  <si>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</si>
  <si>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</si>
  <si>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</si>
  <si>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</si>
  <si>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</si>
  <si>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</si>
  <si>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</rPr>
      <t xml:space="preserve"> IX</t>
    </r>
    <r>
      <rPr>
        <b/>
        <sz val="10"/>
        <rFont val="Palatino Linotype"/>
        <family val="1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</si>
  <si>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</si>
  <si>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</si>
  <si>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</si>
  <si>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</si>
  <si>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</si>
  <si>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</si>
  <si>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</si>
  <si>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</si>
  <si>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</si>
  <si>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</si>
  <si>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</si>
  <si>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</si>
  <si>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</si>
  <si>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</si>
  <si>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</si>
  <si>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</si>
  <si>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</si>
  <si>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</si>
  <si>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</si>
  <si>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</si>
  <si>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</si>
  <si>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</si>
  <si>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</si>
  <si>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</si>
  <si>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</si>
  <si>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</si>
  <si>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</si>
  <si>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 xml:space="preserve">  - servicii monitorizare legea 136/2020 art.8, alin.3^1-3^3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</si>
  <si>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</si>
  <si>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</si>
  <si>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</si>
  <si>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</si>
  <si>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</si>
  <si>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</si>
  <si>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</si>
  <si>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</si>
  <si>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</si>
  <si>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</si>
  <si>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Achizitii dezinfectanti, masti, dezinfectie</t>
  </si>
  <si>
    <t>Cf. art. 220 din HG 438/2020</t>
  </si>
  <si>
    <t>dif.cf art 218 lit.a HG 438/2020; dif.cf. art.219al 6din HG 140/2018 cu modif.</t>
  </si>
  <si>
    <t>Cf. art. 7 al.1lit.b spor conditii deosebit de periculoase</t>
  </si>
  <si>
    <t>plati conf. art.8 din OUG 43/2020</t>
  </si>
  <si>
    <t xml:space="preserve"> plati conf. raportarii spitalelor</t>
  </si>
  <si>
    <t>Concedii medicale carantina si cazuri covid 19</t>
  </si>
  <si>
    <t>CASA DE ASIGURARI DE SANATATE HUNEDOARA</t>
  </si>
  <si>
    <t>EC. DAVID ADRIAN</t>
  </si>
  <si>
    <t xml:space="preserve"> DIRECTOR GENERAL,</t>
  </si>
  <si>
    <t>EC. CUMPANASU ECATERINA</t>
  </si>
  <si>
    <t xml:space="preserve">   DIRECTOR ECONOMIC,</t>
  </si>
  <si>
    <t>Plati efectuate cumulat la 31.01.2021din care:</t>
  </si>
  <si>
    <t>CONT DE EXECUTIE COVID CHELTUIELI IANUARIE 2021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</si>
</sst>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_ ;[Red]\-#,##0.00\ "/>
    <numFmt numFmtId="165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0"/>
      <name val="Palatino Linotype"/>
      <family val="1"/>
    </font>
    <font>
      <b/>
      <i/>
      <sz val="12"/>
      <name val="Palatino Linotype"/>
      <family val="1"/>
    </font>
    <font>
      <b/>
      <i/>
      <sz val="10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b/>
      <sz val="11"/>
      <name val="Palatino Linotype"/>
      <family val="1"/>
    </font>
    <font>
      <b/>
      <i/>
      <sz val="11"/>
      <name val="Palatino Linotype"/>
      <family val="1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sz val="10"/>
      <color indexed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Palatino Linotype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16" fillId="7" borderId="0" applyNumberFormat="0" applyBorder="0" applyAlignment="0" applyProtection="0"/>
    <xf numFmtId="0" fontId="21" fillId="9" borderId="1" applyNumberFormat="0" applyAlignment="0" applyProtection="0"/>
    <xf numFmtId="0" fontId="2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20" fillId="9" borderId="3" applyNumberFormat="0" applyAlignment="0" applyProtection="0"/>
    <xf numFmtId="0" fontId="19" fillId="3" borderId="1" applyNumberFormat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3" fillId="14" borderId="9" applyNumberFormat="0" applyAlignment="0" applyProtection="0"/>
  </cellStyleXfs>
  <cellXfs count="59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64" fontId="5" fillId="0" borderId="10" xfId="52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/>
    </xf>
    <xf numFmtId="164" fontId="5" fillId="0" borderId="10" xfId="52" applyNumberFormat="1" applyFont="1" applyFill="1" applyBorder="1" applyAlignment="1">
      <alignment wrapText="1"/>
      <protection/>
    </xf>
    <xf numFmtId="4" fontId="2" fillId="0" borderId="10" xfId="52" applyNumberFormat="1" applyFont="1" applyFill="1" applyBorder="1" applyAlignment="1">
      <alignment wrapText="1"/>
      <protection/>
    </xf>
    <xf numFmtId="164" fontId="2" fillId="0" borderId="10" xfId="52" applyNumberFormat="1" applyFont="1" applyFill="1" applyBorder="1" applyAlignment="1">
      <alignment wrapText="1"/>
      <protection/>
    </xf>
    <xf numFmtId="164" fontId="2" fillId="0" borderId="10" xfId="52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164" fontId="6" fillId="0" borderId="10" xfId="52" applyNumberFormat="1" applyFont="1" applyFill="1" applyBorder="1" applyAlignment="1">
      <alignment wrapText="1"/>
      <protection/>
    </xf>
    <xf numFmtId="164" fontId="5" fillId="0" borderId="10" xfId="53" applyNumberFormat="1" applyFont="1" applyFill="1" applyBorder="1" applyAlignment="1">
      <alignment wrapText="1"/>
      <protection/>
    </xf>
    <xf numFmtId="164" fontId="2" fillId="0" borderId="10" xfId="53" applyNumberFormat="1" applyFont="1" applyFill="1" applyBorder="1" applyAlignment="1">
      <alignment wrapText="1"/>
      <protection/>
    </xf>
    <xf numFmtId="4" fontId="2" fillId="0" borderId="10" xfId="0" applyNumberFormat="1" applyFont="1" applyFill="1" applyBorder="1" applyAlignment="1" applyProtection="1">
      <alignment wrapText="1"/>
      <protection/>
    </xf>
    <xf numFmtId="4" fontId="2" fillId="0" borderId="10" xfId="0" applyNumberFormat="1" applyFont="1" applyFill="1" applyBorder="1" applyAlignment="1" applyProtection="1">
      <alignment horizontal="left" wrapText="1"/>
      <protection/>
    </xf>
    <xf numFmtId="4" fontId="5" fillId="0" borderId="10" xfId="0" applyNumberFormat="1" applyFont="1" applyFill="1" applyBorder="1" applyAlignment="1" applyProtection="1">
      <alignment horizontal="left" wrapText="1"/>
      <protection/>
    </xf>
    <xf numFmtId="164" fontId="9" fillId="0" borderId="10" xfId="52" applyNumberFormat="1" applyFont="1" applyFill="1" applyBorder="1" applyAlignment="1">
      <alignment wrapText="1"/>
      <protection/>
    </xf>
    <xf numFmtId="4" fontId="2" fillId="0" borderId="10" xfId="52" applyNumberFormat="1" applyFont="1" applyFill="1" applyBorder="1" applyAlignment="1" applyProtection="1">
      <alignment wrapText="1"/>
      <protection/>
    </xf>
    <xf numFmtId="164" fontId="9" fillId="0" borderId="10" xfId="52" applyNumberFormat="1" applyFont="1" applyFill="1" applyBorder="1" applyAlignment="1">
      <alignment horizontal="left" vertical="center" wrapText="1"/>
      <protection/>
    </xf>
    <xf numFmtId="164" fontId="10" fillId="0" borderId="10" xfId="53" applyNumberFormat="1" applyFont="1" applyFill="1" applyBorder="1" applyAlignment="1">
      <alignment horizontal="left" vertical="center" wrapText="1"/>
      <protection/>
    </xf>
    <xf numFmtId="164" fontId="9" fillId="0" borderId="10" xfId="53" applyNumberFormat="1" applyFont="1" applyFill="1" applyBorder="1" applyAlignment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vertical="top" wrapText="1"/>
      <protection/>
    </xf>
    <xf numFmtId="164" fontId="5" fillId="0" borderId="10" xfId="51" applyNumberFormat="1" applyFont="1" applyFill="1" applyBorder="1" applyAlignment="1">
      <alignment vertical="top" wrapText="1"/>
      <protection/>
    </xf>
    <xf numFmtId="164" fontId="5" fillId="0" borderId="10" xfId="54" applyNumberFormat="1" applyFont="1" applyFill="1" applyBorder="1" applyAlignment="1" applyProtection="1">
      <alignment vertical="top"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left" vertical="center" wrapText="1"/>
    </xf>
    <xf numFmtId="2" fontId="2" fillId="0" borderId="10" xfId="52" applyNumberFormat="1" applyFont="1" applyFill="1" applyBorder="1" applyAlignment="1">
      <alignment wrapText="1"/>
      <protection/>
    </xf>
    <xf numFmtId="164" fontId="5" fillId="0" borderId="10" xfId="52" applyNumberFormat="1" applyFont="1" applyFill="1" applyBorder="1" applyAlignment="1">
      <alignment/>
      <protection/>
    </xf>
    <xf numFmtId="164" fontId="2" fillId="0" borderId="10" xfId="52" applyNumberFormat="1" applyFont="1" applyFill="1" applyBorder="1" applyAlignment="1">
      <alignment/>
      <protection/>
    </xf>
    <xf numFmtId="3" fontId="5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 applyProtection="1">
      <alignment horizontal="center" vertical="top" wrapText="1"/>
      <protection/>
    </xf>
    <xf numFmtId="4" fontId="5" fillId="0" borderId="10" xfId="0" applyNumberFormat="1" applyFont="1" applyFill="1" applyBorder="1" applyAlignment="1">
      <alignment/>
    </xf>
    <xf numFmtId="4" fontId="5" fillId="0" borderId="10" xfId="53" applyNumberFormat="1" applyFont="1" applyFill="1" applyBorder="1" applyAlignment="1" applyProtection="1">
      <alignment horizontal="right" wrapText="1"/>
      <protection/>
    </xf>
    <xf numFmtId="4" fontId="5" fillId="0" borderId="10" xfId="53" applyNumberFormat="1" applyFont="1" applyFill="1" applyBorder="1" applyAlignment="1">
      <alignment horizontal="right" wrapText="1"/>
      <protection/>
    </xf>
    <xf numFmtId="4" fontId="4" fillId="0" borderId="10" xfId="0" applyNumberFormat="1" applyFont="1" applyFill="1" applyBorder="1" applyAlignment="1">
      <alignment horizontal="right"/>
    </xf>
    <xf numFmtId="4" fontId="2" fillId="0" borderId="10" xfId="53" applyNumberFormat="1" applyFont="1" applyFill="1" applyBorder="1" applyAlignment="1" applyProtection="1">
      <alignment horizontal="right" wrapText="1"/>
      <protection/>
    </xf>
    <xf numFmtId="4" fontId="7" fillId="0" borderId="10" xfId="53" applyNumberFormat="1" applyFont="1" applyFill="1" applyBorder="1" applyAlignment="1">
      <alignment horizontal="right" wrapText="1"/>
      <protection/>
    </xf>
    <xf numFmtId="4" fontId="8" fillId="0" borderId="10" xfId="0" applyNumberFormat="1" applyFont="1" applyFill="1" applyBorder="1" applyAlignment="1">
      <alignment horizontal="right"/>
    </xf>
    <xf numFmtId="4" fontId="5" fillId="0" borderId="10" xfId="53" applyNumberFormat="1" applyFont="1" applyFill="1" applyBorder="1" applyAlignment="1">
      <alignment horizontal="right"/>
      <protection/>
    </xf>
    <xf numFmtId="4" fontId="2" fillId="0" borderId="10" xfId="0" applyNumberFormat="1" applyFont="1" applyFill="1" applyBorder="1" applyAlignment="1">
      <alignment vertical="top" wrapText="1"/>
    </xf>
    <xf numFmtId="4" fontId="7" fillId="0" borderId="10" xfId="53" applyNumberFormat="1" applyFont="1" applyFill="1" applyBorder="1" applyAlignment="1" applyProtection="1">
      <alignment horizontal="right" wrapText="1"/>
      <protection/>
    </xf>
    <xf numFmtId="4" fontId="6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4" fontId="5" fillId="0" borderId="10" xfId="52" applyNumberFormat="1" applyFont="1" applyFill="1" applyBorder="1" applyAlignment="1">
      <alignment wrapText="1"/>
      <protection/>
    </xf>
    <xf numFmtId="4" fontId="2" fillId="0" borderId="10" xfId="52" applyNumberFormat="1" applyFont="1" applyFill="1" applyBorder="1" applyAlignment="1">
      <alignment horizontal="center" wrapText="1"/>
      <protection/>
    </xf>
    <xf numFmtId="3" fontId="28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rmal 2" xfId="50"/>
    <cellStyle name="Normal_buget 2004 cf lg 507 2003 CU DEBL10% MAI cu virari" xfId="51"/>
    <cellStyle name="Normal_BUGET RECTIFICARE OUG 89 VIRARI FINALE" xfId="52"/>
    <cellStyle name="Normal_BUGET RECTIFICARE OUG 89 VIRARI FINALE_12.Cont executie CHELTUIELI DECEMBRIE 2014" xfId="53"/>
    <cellStyle name="Normal_LG 216 CALCULE BVC 2001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CC"/>
  </sheetPr>
  <dimension ref="A1:E225"/>
  <sheetViews>
    <sheetView tabSelected="1" zoomScale="90" zoomScaleNormal="90" zoomScalePageLayoutView="0" workbookViewId="0" topLeftCell="A1">
      <pane xSplit="2" ySplit="6" topLeftCell="C202" activePane="bottomRight" state="frozen"/>
      <selection pane="topLeft" activeCell="G7" sqref="G7:H209"/>
      <selection pane="topRight" activeCell="G7" sqref="G7:H209"/>
      <selection pane="bottomLeft" activeCell="G7" sqref="G7:H209"/>
      <selection pane="bottomRight" activeCell="A2" sqref="A2"/>
    </sheetView>
  </sheetViews>
  <sheetFormatPr defaultColWidth="9.140625" defaultRowHeight="12.75"/>
  <cols>
    <col min="1" max="1" width="71.28125" style="3" customWidth="1"/>
    <col min="2" max="2" width="7.8515625" style="3" customWidth="1"/>
    <col min="3" max="3" width="32.28125" style="3" customWidth="1"/>
    <col min="4" max="4" width="33.140625" style="4" customWidth="1"/>
    <col min="5" max="5" width="43.8515625" style="4" customWidth="1"/>
    <col min="6" max="6" width="9.140625" style="4" hidden="1" customWidth="1"/>
    <col min="7" max="7" width="1.421875" style="4" customWidth="1"/>
    <col min="8" max="8" width="3.421875" style="4" customWidth="1"/>
    <col min="9" max="9" width="1.28515625" style="4" hidden="1" customWidth="1"/>
    <col min="10" max="12" width="9.140625" style="4" hidden="1" customWidth="1"/>
    <col min="13" max="13" width="2.57421875" style="4" hidden="1" customWidth="1"/>
    <col min="14" max="14" width="9.140625" style="4" hidden="1" customWidth="1"/>
    <col min="15" max="15" width="7.00390625" style="4" hidden="1" customWidth="1"/>
    <col min="16" max="19" width="9.140625" style="4" hidden="1" customWidth="1"/>
    <col min="20" max="20" width="0.2890625" style="4" hidden="1" customWidth="1"/>
    <col min="21" max="21" width="0.5625" style="4" hidden="1" customWidth="1"/>
    <col min="22" max="24" width="9.140625" style="4" hidden="1" customWidth="1"/>
    <col min="25" max="25" width="0.42578125" style="4" hidden="1" customWidth="1"/>
    <col min="26" max="26" width="9.140625" style="4" hidden="1" customWidth="1"/>
    <col min="27" max="27" width="0" style="4" hidden="1" customWidth="1"/>
    <col min="28" max="28" width="9.140625" style="4" customWidth="1"/>
    <col min="29" max="29" width="0.2890625" style="4" customWidth="1"/>
    <col min="30" max="16384" width="9.140625" style="4" customWidth="1"/>
  </cols>
  <sheetData>
    <row r="1" spans="1:2" ht="17.25">
      <c r="A1" s="1" t="s">
        <v>193</v>
      </c>
      <c r="B1" s="2"/>
    </row>
    <row r="2" spans="1:2" ht="15">
      <c r="A2" s="2" t="s">
        <v>187</v>
      </c>
      <c r="B2" s="2"/>
    </row>
    <row r="3" spans="1:2" ht="15">
      <c r="A3" s="2"/>
      <c r="B3" s="2"/>
    </row>
    <row r="4" spans="3:5" ht="15">
      <c r="C4" s="50"/>
      <c r="E4" s="54" t="s">
        <v>161</v>
      </c>
    </row>
    <row r="5" spans="1:5" s="6" customFormat="1" ht="30">
      <c r="A5" s="5" t="s">
        <v>0</v>
      </c>
      <c r="B5" s="5"/>
      <c r="C5" s="5" t="s">
        <v>192</v>
      </c>
      <c r="D5" s="5" t="s">
        <v>158</v>
      </c>
      <c r="E5" s="5" t="s">
        <v>159</v>
      </c>
    </row>
    <row r="6" spans="1:5" ht="15">
      <c r="A6" s="7" t="s">
        <v>2</v>
      </c>
      <c r="B6" s="7"/>
      <c r="C6" s="8"/>
      <c r="D6" s="51"/>
      <c r="E6" s="51"/>
    </row>
    <row r="7" spans="1:5" s="10" customFormat="1" ht="16.5" customHeight="1">
      <c r="A7" s="9" t="s">
        <v>3</v>
      </c>
      <c r="B7" s="39">
        <f>+B8+B16</f>
        <v>0</v>
      </c>
      <c r="C7" s="39">
        <f>+C8+C16</f>
        <v>19503094</v>
      </c>
      <c r="D7" s="39">
        <f>+D8+D16</f>
        <v>19503094</v>
      </c>
      <c r="E7" s="52"/>
    </row>
    <row r="8" spans="1:5" s="10" customFormat="1" ht="15">
      <c r="A8" s="11" t="s">
        <v>4</v>
      </c>
      <c r="B8" s="40">
        <f>+B9+B10+B13+B11+B12+B15+B178+B14</f>
        <v>0</v>
      </c>
      <c r="C8" s="40">
        <f>+C9+C10+C13+C11+C12+C15+C178+C14</f>
        <v>19503094</v>
      </c>
      <c r="D8" s="40">
        <f>+D9+D10+D13+D11+D12+D15+D178+D14</f>
        <v>19503094</v>
      </c>
      <c r="E8" s="52"/>
    </row>
    <row r="9" spans="1:5" s="10" customFormat="1" ht="15">
      <c r="A9" s="11" t="s">
        <v>5</v>
      </c>
      <c r="B9" s="40">
        <f>+B23</f>
        <v>0</v>
      </c>
      <c r="C9" s="40">
        <f>+C23</f>
        <v>0</v>
      </c>
      <c r="D9" s="40">
        <f>+D23</f>
        <v>0</v>
      </c>
      <c r="E9" s="52"/>
    </row>
    <row r="10" spans="1:5" s="10" customFormat="1" ht="16.5" customHeight="1">
      <c r="A10" s="11" t="s">
        <v>6</v>
      </c>
      <c r="B10" s="40">
        <f>+B44</f>
        <v>0</v>
      </c>
      <c r="C10" s="40">
        <f>+C44</f>
        <v>11425210</v>
      </c>
      <c r="D10" s="40">
        <f>+D44</f>
        <v>11425210</v>
      </c>
      <c r="E10" s="52"/>
    </row>
    <row r="11" spans="1:5" s="10" customFormat="1" ht="15">
      <c r="A11" s="11" t="s">
        <v>7</v>
      </c>
      <c r="B11" s="40">
        <f>+B72</f>
        <v>0</v>
      </c>
      <c r="C11" s="40">
        <f>+C72</f>
        <v>0</v>
      </c>
      <c r="D11" s="40">
        <f>+D72</f>
        <v>0</v>
      </c>
      <c r="E11" s="52"/>
    </row>
    <row r="12" spans="1:5" s="10" customFormat="1" ht="30">
      <c r="A12" s="11" t="s">
        <v>8</v>
      </c>
      <c r="B12" s="40">
        <f>B179</f>
        <v>0</v>
      </c>
      <c r="C12" s="40">
        <f>C179</f>
        <v>7664116</v>
      </c>
      <c r="D12" s="40">
        <f>D179</f>
        <v>7664116</v>
      </c>
      <c r="E12" s="52"/>
    </row>
    <row r="13" spans="1:5" s="10" customFormat="1" ht="16.5" customHeight="1">
      <c r="A13" s="11" t="s">
        <v>9</v>
      </c>
      <c r="B13" s="40">
        <f>B195</f>
        <v>0</v>
      </c>
      <c r="C13" s="40">
        <f>C195</f>
        <v>413768</v>
      </c>
      <c r="D13" s="40">
        <f>D195</f>
        <v>413768</v>
      </c>
      <c r="E13" s="52"/>
    </row>
    <row r="14" spans="1:5" s="10" customFormat="1" ht="30">
      <c r="A14" s="11" t="s">
        <v>10</v>
      </c>
      <c r="B14" s="40">
        <f>B202</f>
        <v>0</v>
      </c>
      <c r="C14" s="40">
        <f>C202</f>
        <v>0</v>
      </c>
      <c r="D14" s="40">
        <f>D202</f>
        <v>0</v>
      </c>
      <c r="E14" s="52"/>
    </row>
    <row r="15" spans="1:5" s="10" customFormat="1" ht="16.5" customHeight="1">
      <c r="A15" s="11" t="s">
        <v>11</v>
      </c>
      <c r="B15" s="40">
        <f>B75</f>
        <v>0</v>
      </c>
      <c r="C15" s="40">
        <f>C75</f>
        <v>0</v>
      </c>
      <c r="D15" s="40">
        <f>D75</f>
        <v>0</v>
      </c>
      <c r="E15" s="52"/>
    </row>
    <row r="16" spans="1:5" s="10" customFormat="1" ht="16.5" customHeight="1">
      <c r="A16" s="11" t="s">
        <v>12</v>
      </c>
      <c r="B16" s="40">
        <f aca="true" t="shared" si="0" ref="B16:D17">B78</f>
        <v>0</v>
      </c>
      <c r="C16" s="40">
        <f t="shared" si="0"/>
        <v>0</v>
      </c>
      <c r="D16" s="40">
        <f t="shared" si="0"/>
        <v>0</v>
      </c>
      <c r="E16" s="52"/>
    </row>
    <row r="17" spans="1:5" s="10" customFormat="1" ht="15">
      <c r="A17" s="11" t="s">
        <v>13</v>
      </c>
      <c r="B17" s="40">
        <f t="shared" si="0"/>
        <v>0</v>
      </c>
      <c r="C17" s="40">
        <f t="shared" si="0"/>
        <v>0</v>
      </c>
      <c r="D17" s="40">
        <f t="shared" si="0"/>
        <v>0</v>
      </c>
      <c r="E17" s="52"/>
    </row>
    <row r="18" spans="1:5" s="10" customFormat="1" ht="30">
      <c r="A18" s="11" t="s">
        <v>14</v>
      </c>
      <c r="B18" s="40">
        <f>B178+B201</f>
        <v>0</v>
      </c>
      <c r="C18" s="40">
        <f>C178+C201</f>
        <v>0</v>
      </c>
      <c r="D18" s="40">
        <f>D178+D201</f>
        <v>0</v>
      </c>
      <c r="E18" s="52"/>
    </row>
    <row r="19" spans="1:5" s="10" customFormat="1" ht="16.5" customHeight="1">
      <c r="A19" s="11" t="s">
        <v>15</v>
      </c>
      <c r="B19" s="40">
        <f>+B20+B16</f>
        <v>0</v>
      </c>
      <c r="C19" s="40">
        <f>+C20+C16</f>
        <v>19503094</v>
      </c>
      <c r="D19" s="40">
        <f>+D20+D16</f>
        <v>19503094</v>
      </c>
      <c r="E19" s="52"/>
    </row>
    <row r="20" spans="1:5" s="10" customFormat="1" ht="15">
      <c r="A20" s="11" t="s">
        <v>4</v>
      </c>
      <c r="B20" s="40">
        <f>B9+B10+B11+B12+B13+B15+B178+B14</f>
        <v>0</v>
      </c>
      <c r="C20" s="40">
        <f>C9+C10+C11+C12+C13+C15+C178+C14</f>
        <v>19503094</v>
      </c>
      <c r="D20" s="40">
        <f>D9+D10+D11+D12+D13+D15+D178+D14</f>
        <v>19503094</v>
      </c>
      <c r="E20" s="52"/>
    </row>
    <row r="21" spans="1:5" s="10" customFormat="1" ht="16.5" customHeight="1">
      <c r="A21" s="11" t="s">
        <v>16</v>
      </c>
      <c r="B21" s="40">
        <f>+B22+B78+B178</f>
        <v>0</v>
      </c>
      <c r="C21" s="40">
        <f>+C22+C78+C178</f>
        <v>19089326</v>
      </c>
      <c r="D21" s="40">
        <f>+D22+D78+D178</f>
        <v>19089326</v>
      </c>
      <c r="E21" s="52"/>
    </row>
    <row r="22" spans="1:5" s="10" customFormat="1" ht="16.5" customHeight="1">
      <c r="A22" s="11" t="s">
        <v>4</v>
      </c>
      <c r="B22" s="40">
        <f>+B23+B44+B72+B179+B75+B202</f>
        <v>0</v>
      </c>
      <c r="C22" s="40">
        <f>+C23+C44+C72+C179+C75+C202</f>
        <v>19089326</v>
      </c>
      <c r="D22" s="40">
        <f>+D23+D44+D72+D179+D75+D202</f>
        <v>19089326</v>
      </c>
      <c r="E22" s="52"/>
    </row>
    <row r="23" spans="1:5" s="10" customFormat="1" ht="15">
      <c r="A23" s="11" t="s">
        <v>5</v>
      </c>
      <c r="B23" s="40">
        <f>+B24+B36+B34</f>
        <v>0</v>
      </c>
      <c r="C23" s="40">
        <f>+C24+C36+C34</f>
        <v>0</v>
      </c>
      <c r="D23" s="40">
        <f>+D24+D36+D34</f>
        <v>0</v>
      </c>
      <c r="E23" s="52"/>
    </row>
    <row r="24" spans="1:5" s="10" customFormat="1" ht="16.5" customHeight="1">
      <c r="A24" s="11" t="s">
        <v>17</v>
      </c>
      <c r="B24" s="40">
        <f>B25+B28+B29+B30+B32+B26+B27+B31</f>
        <v>0</v>
      </c>
      <c r="C24" s="40">
        <f>C25+C28+C29+C30+C32+C26+C27+C31</f>
        <v>0</v>
      </c>
      <c r="D24" s="40">
        <f>D25+D28+D29+D30+D32+D26+D27+D31</f>
        <v>0</v>
      </c>
      <c r="E24" s="52"/>
    </row>
    <row r="25" spans="1:5" s="10" customFormat="1" ht="16.5" customHeight="1">
      <c r="A25" s="12" t="s">
        <v>18</v>
      </c>
      <c r="B25" s="41"/>
      <c r="C25" s="30"/>
      <c r="D25" s="52"/>
      <c r="E25" s="52"/>
    </row>
    <row r="26" spans="1:5" s="10" customFormat="1" ht="15">
      <c r="A26" s="12" t="s">
        <v>19</v>
      </c>
      <c r="B26" s="41"/>
      <c r="C26" s="30"/>
      <c r="D26" s="52"/>
      <c r="E26" s="52"/>
    </row>
    <row r="27" spans="1:5" s="10" customFormat="1" ht="15">
      <c r="A27" s="12" t="s">
        <v>20</v>
      </c>
      <c r="B27" s="41"/>
      <c r="C27" s="30"/>
      <c r="D27" s="52"/>
      <c r="E27" s="52"/>
    </row>
    <row r="28" spans="1:5" s="10" customFormat="1" ht="16.5" customHeight="1">
      <c r="A28" s="13" t="s">
        <v>21</v>
      </c>
      <c r="B28" s="41"/>
      <c r="C28" s="30"/>
      <c r="D28" s="52"/>
      <c r="E28" s="52"/>
    </row>
    <row r="29" spans="1:5" s="10" customFormat="1" ht="16.5" customHeight="1">
      <c r="A29" s="13" t="s">
        <v>22</v>
      </c>
      <c r="B29" s="41"/>
      <c r="C29" s="30"/>
      <c r="D29" s="52"/>
      <c r="E29" s="52"/>
    </row>
    <row r="30" spans="1:5" ht="16.5" customHeight="1">
      <c r="A30" s="13" t="s">
        <v>23</v>
      </c>
      <c r="B30" s="41"/>
      <c r="C30" s="30"/>
      <c r="D30" s="51"/>
      <c r="E30" s="51"/>
    </row>
    <row r="31" spans="1:5" ht="16.5" customHeight="1">
      <c r="A31" s="13" t="s">
        <v>24</v>
      </c>
      <c r="B31" s="41"/>
      <c r="C31" s="30"/>
      <c r="D31" s="51"/>
      <c r="E31" s="51"/>
    </row>
    <row r="32" spans="1:5" ht="16.5" customHeight="1">
      <c r="A32" s="13" t="s">
        <v>25</v>
      </c>
      <c r="B32" s="41"/>
      <c r="C32" s="30"/>
      <c r="D32" s="51"/>
      <c r="E32" s="51"/>
    </row>
    <row r="33" spans="1:5" ht="16.5" customHeight="1">
      <c r="A33" s="13" t="s">
        <v>26</v>
      </c>
      <c r="B33" s="41"/>
      <c r="C33" s="30"/>
      <c r="D33" s="51"/>
      <c r="E33" s="51"/>
    </row>
    <row r="34" spans="1:5" ht="16.5" customHeight="1">
      <c r="A34" s="11" t="s">
        <v>27</v>
      </c>
      <c r="B34" s="41">
        <f>B35</f>
        <v>0</v>
      </c>
      <c r="C34" s="41">
        <f>C35</f>
        <v>0</v>
      </c>
      <c r="D34" s="41">
        <f>D35</f>
        <v>0</v>
      </c>
      <c r="E34" s="51"/>
    </row>
    <row r="35" spans="1:5" ht="16.5" customHeight="1">
      <c r="A35" s="13" t="s">
        <v>28</v>
      </c>
      <c r="B35" s="41"/>
      <c r="C35" s="30"/>
      <c r="D35" s="51"/>
      <c r="E35" s="51"/>
    </row>
    <row r="36" spans="1:5" ht="16.5" customHeight="1">
      <c r="A36" s="11" t="s">
        <v>29</v>
      </c>
      <c r="B36" s="40">
        <f>+B37+B38+B39+B40+B41+B42+B43</f>
        <v>0</v>
      </c>
      <c r="C36" s="40">
        <f>+C37+C38+C39+C40+C41+C42+C43</f>
        <v>0</v>
      </c>
      <c r="D36" s="40">
        <f>+D37+D38+D39+D40+D41+D42+D43</f>
        <v>0</v>
      </c>
      <c r="E36" s="51"/>
    </row>
    <row r="37" spans="1:5" ht="16.5" customHeight="1">
      <c r="A37" s="13" t="s">
        <v>30</v>
      </c>
      <c r="B37" s="41"/>
      <c r="C37" s="30"/>
      <c r="D37" s="51"/>
      <c r="E37" s="51"/>
    </row>
    <row r="38" spans="1:5" ht="16.5" customHeight="1">
      <c r="A38" s="13" t="s">
        <v>31</v>
      </c>
      <c r="B38" s="41"/>
      <c r="C38" s="30"/>
      <c r="D38" s="51"/>
      <c r="E38" s="51"/>
    </row>
    <row r="39" spans="1:5" s="10" customFormat="1" ht="16.5" customHeight="1">
      <c r="A39" s="13" t="s">
        <v>32</v>
      </c>
      <c r="B39" s="41"/>
      <c r="C39" s="30"/>
      <c r="D39" s="52"/>
      <c r="E39" s="52"/>
    </row>
    <row r="40" spans="1:5" ht="16.5" customHeight="1">
      <c r="A40" s="14" t="s">
        <v>33</v>
      </c>
      <c r="B40" s="41"/>
      <c r="C40" s="30"/>
      <c r="D40" s="51"/>
      <c r="E40" s="51"/>
    </row>
    <row r="41" spans="1:5" ht="16.5" customHeight="1">
      <c r="A41" s="14" t="s">
        <v>1</v>
      </c>
      <c r="B41" s="41"/>
      <c r="C41" s="30"/>
      <c r="D41" s="51"/>
      <c r="E41" s="51"/>
    </row>
    <row r="42" spans="1:5" ht="16.5" customHeight="1">
      <c r="A42" s="14" t="s">
        <v>34</v>
      </c>
      <c r="B42" s="41"/>
      <c r="C42" s="30"/>
      <c r="D42" s="51"/>
      <c r="E42" s="51"/>
    </row>
    <row r="43" spans="1:5" ht="16.5" customHeight="1">
      <c r="A43" s="14" t="s">
        <v>35</v>
      </c>
      <c r="B43" s="41"/>
      <c r="C43" s="30"/>
      <c r="D43" s="51"/>
      <c r="E43" s="51"/>
    </row>
    <row r="44" spans="1:5" ht="16.5" customHeight="1">
      <c r="A44" s="11" t="s">
        <v>6</v>
      </c>
      <c r="B44" s="40">
        <f>+B45+B59+B58+B61+B64+B66+B67+B69+B65+B68</f>
        <v>0</v>
      </c>
      <c r="C44" s="40">
        <f>+C45+C59+C58+C61+C64+C66+C67+C69+C65+C68</f>
        <v>11425210</v>
      </c>
      <c r="D44" s="40">
        <f>+D45+D59+D58+D61+D64+D66+D67+D69+D65+D68</f>
        <v>11425210</v>
      </c>
      <c r="E44" s="51"/>
    </row>
    <row r="45" spans="1:5" ht="16.5" customHeight="1">
      <c r="A45" s="11" t="s">
        <v>36</v>
      </c>
      <c r="B45" s="40">
        <f>+B46+B47+B48+B49+B50+B51+B52+B53+B55</f>
        <v>0</v>
      </c>
      <c r="C45" s="40">
        <f>+C46+C47+C48+C49+C50+C51+C52+C53+C55</f>
        <v>11425210</v>
      </c>
      <c r="D45" s="40">
        <f>+D46+D47+D48+D49+D50+D51+D52+D53+D55</f>
        <v>11425210</v>
      </c>
      <c r="E45" s="51"/>
    </row>
    <row r="46" spans="1:5" s="10" customFormat="1" ht="16.5" customHeight="1">
      <c r="A46" s="13" t="s">
        <v>37</v>
      </c>
      <c r="B46" s="41"/>
      <c r="C46" s="30"/>
      <c r="D46" s="52"/>
      <c r="E46" s="52"/>
    </row>
    <row r="47" spans="1:5" s="10" customFormat="1" ht="16.5" customHeight="1">
      <c r="A47" s="13" t="s">
        <v>38</v>
      </c>
      <c r="B47" s="41"/>
      <c r="C47" s="30"/>
      <c r="D47" s="52"/>
      <c r="E47" s="52"/>
    </row>
    <row r="48" spans="1:5" ht="16.5" customHeight="1">
      <c r="A48" s="13" t="s">
        <v>39</v>
      </c>
      <c r="B48" s="41"/>
      <c r="C48" s="30"/>
      <c r="D48" s="51"/>
      <c r="E48" s="51"/>
    </row>
    <row r="49" spans="1:5" ht="16.5" customHeight="1">
      <c r="A49" s="13" t="s">
        <v>40</v>
      </c>
      <c r="B49" s="41"/>
      <c r="C49" s="30"/>
      <c r="D49" s="51"/>
      <c r="E49" s="51"/>
    </row>
    <row r="50" spans="1:5" ht="16.5" customHeight="1">
      <c r="A50" s="13" t="s">
        <v>41</v>
      </c>
      <c r="B50" s="41"/>
      <c r="C50" s="30"/>
      <c r="D50" s="51"/>
      <c r="E50" s="51"/>
    </row>
    <row r="51" spans="1:5" ht="16.5" customHeight="1">
      <c r="A51" s="13" t="s">
        <v>42</v>
      </c>
      <c r="B51" s="41"/>
      <c r="C51" s="30"/>
      <c r="D51" s="51"/>
      <c r="E51" s="51"/>
    </row>
    <row r="52" spans="1:5" ht="16.5" customHeight="1">
      <c r="A52" s="13" t="s">
        <v>43</v>
      </c>
      <c r="B52" s="41"/>
      <c r="C52" s="30"/>
      <c r="D52" s="51"/>
      <c r="E52" s="51"/>
    </row>
    <row r="53" spans="1:5" ht="16.5" customHeight="1">
      <c r="A53" s="11" t="s">
        <v>44</v>
      </c>
      <c r="B53" s="43">
        <f>+B54+B89</f>
        <v>0</v>
      </c>
      <c r="C53" s="43">
        <f>+C54+C89</f>
        <v>11425210</v>
      </c>
      <c r="D53" s="43">
        <f>+D54+D89</f>
        <v>11425210</v>
      </c>
      <c r="E53" s="51"/>
    </row>
    <row r="54" spans="1:5" ht="16.5" customHeight="1">
      <c r="A54" s="16" t="s">
        <v>45</v>
      </c>
      <c r="B54" s="44"/>
      <c r="C54" s="30">
        <v>2047</v>
      </c>
      <c r="D54" s="30">
        <v>2047</v>
      </c>
      <c r="E54" s="51" t="s">
        <v>180</v>
      </c>
    </row>
    <row r="55" spans="1:5" s="10" customFormat="1" ht="16.5" customHeight="1">
      <c r="A55" s="13" t="s">
        <v>46</v>
      </c>
      <c r="B55" s="41"/>
      <c r="C55" s="30"/>
      <c r="D55" s="52"/>
      <c r="E55" s="52"/>
    </row>
    <row r="56" spans="1:5" s="15" customFormat="1" ht="16.5" customHeight="1">
      <c r="A56" s="13" t="s">
        <v>47</v>
      </c>
      <c r="B56" s="41"/>
      <c r="C56" s="30"/>
      <c r="D56" s="53"/>
      <c r="E56" s="53"/>
    </row>
    <row r="57" spans="1:5" ht="16.5" customHeight="1">
      <c r="A57" s="13" t="s">
        <v>48</v>
      </c>
      <c r="B57" s="41"/>
      <c r="C57" s="30"/>
      <c r="D57" s="51"/>
      <c r="E57" s="51"/>
    </row>
    <row r="58" spans="1:5" s="10" customFormat="1" ht="16.5" customHeight="1">
      <c r="A58" s="13" t="s">
        <v>49</v>
      </c>
      <c r="B58" s="41"/>
      <c r="C58" s="30"/>
      <c r="D58" s="52"/>
      <c r="E58" s="52"/>
    </row>
    <row r="59" spans="1:5" s="10" customFormat="1" ht="16.5" customHeight="1">
      <c r="A59" s="11" t="s">
        <v>50</v>
      </c>
      <c r="B59" s="45">
        <f>+B60</f>
        <v>0</v>
      </c>
      <c r="C59" s="45">
        <f>+C60</f>
        <v>0</v>
      </c>
      <c r="D59" s="45">
        <f>+D60</f>
        <v>0</v>
      </c>
      <c r="E59" s="52"/>
    </row>
    <row r="60" spans="1:5" s="10" customFormat="1" ht="16.5" customHeight="1">
      <c r="A60" s="13" t="s">
        <v>51</v>
      </c>
      <c r="B60" s="41"/>
      <c r="C60" s="30"/>
      <c r="D60" s="52"/>
      <c r="E60" s="52"/>
    </row>
    <row r="61" spans="1:5" s="10" customFormat="1" ht="16.5" customHeight="1">
      <c r="A61" s="11" t="s">
        <v>52</v>
      </c>
      <c r="B61" s="40">
        <f>+B62+B63</f>
        <v>0</v>
      </c>
      <c r="C61" s="40">
        <f>+C62+C63</f>
        <v>0</v>
      </c>
      <c r="D61" s="40">
        <f>+D62+D63</f>
        <v>0</v>
      </c>
      <c r="E61" s="52"/>
    </row>
    <row r="62" spans="1:5" ht="16.5" customHeight="1">
      <c r="A62" s="13" t="s">
        <v>53</v>
      </c>
      <c r="B62" s="41"/>
      <c r="C62" s="30"/>
      <c r="D62" s="51"/>
      <c r="E62" s="51"/>
    </row>
    <row r="63" spans="1:5" s="10" customFormat="1" ht="16.5" customHeight="1">
      <c r="A63" s="13" t="s">
        <v>54</v>
      </c>
      <c r="B63" s="41"/>
      <c r="C63" s="30"/>
      <c r="D63" s="52"/>
      <c r="E63" s="52"/>
    </row>
    <row r="64" spans="1:5" ht="16.5" customHeight="1">
      <c r="A64" s="13" t="s">
        <v>55</v>
      </c>
      <c r="B64" s="41"/>
      <c r="C64" s="30"/>
      <c r="D64" s="51"/>
      <c r="E64" s="51"/>
    </row>
    <row r="65" spans="1:5" ht="16.5" customHeight="1">
      <c r="A65" s="12" t="s">
        <v>56</v>
      </c>
      <c r="B65" s="41"/>
      <c r="C65" s="30"/>
      <c r="D65" s="51"/>
      <c r="E65" s="51"/>
    </row>
    <row r="66" spans="1:5" ht="16.5" customHeight="1">
      <c r="A66" s="13" t="s">
        <v>57</v>
      </c>
      <c r="B66" s="41"/>
      <c r="C66" s="30"/>
      <c r="D66" s="51"/>
      <c r="E66" s="51"/>
    </row>
    <row r="67" spans="1:5" ht="16.5" customHeight="1">
      <c r="A67" s="13" t="s">
        <v>58</v>
      </c>
      <c r="B67" s="41"/>
      <c r="C67" s="30"/>
      <c r="D67" s="51"/>
      <c r="E67" s="51"/>
    </row>
    <row r="68" spans="1:5" ht="30">
      <c r="A68" s="13" t="s">
        <v>59</v>
      </c>
      <c r="B68" s="41"/>
      <c r="C68" s="30"/>
      <c r="D68" s="51"/>
      <c r="E68" s="51"/>
    </row>
    <row r="69" spans="1:5" ht="16.5" customHeight="1">
      <c r="A69" s="11" t="s">
        <v>60</v>
      </c>
      <c r="B69" s="45">
        <f>+B70+B71</f>
        <v>0</v>
      </c>
      <c r="C69" s="45">
        <f>+C70+C71</f>
        <v>0</v>
      </c>
      <c r="D69" s="45">
        <f>+D70+D71</f>
        <v>0</v>
      </c>
      <c r="E69" s="51"/>
    </row>
    <row r="70" spans="1:5" ht="16.5" customHeight="1">
      <c r="A70" s="13" t="s">
        <v>61</v>
      </c>
      <c r="B70" s="41"/>
      <c r="C70" s="30"/>
      <c r="D70" s="51"/>
      <c r="E70" s="51"/>
    </row>
    <row r="71" spans="1:5" s="10" customFormat="1" ht="16.5" customHeight="1">
      <c r="A71" s="13" t="s">
        <v>62</v>
      </c>
      <c r="B71" s="41"/>
      <c r="C71" s="46"/>
      <c r="D71" s="52"/>
      <c r="E71" s="52"/>
    </row>
    <row r="72" spans="1:5" ht="16.5" customHeight="1">
      <c r="A72" s="11" t="s">
        <v>7</v>
      </c>
      <c r="B72" s="39">
        <f aca="true" t="shared" si="1" ref="B72:D73">+B73</f>
        <v>0</v>
      </c>
      <c r="C72" s="39">
        <f t="shared" si="1"/>
        <v>0</v>
      </c>
      <c r="D72" s="39">
        <f t="shared" si="1"/>
        <v>0</v>
      </c>
      <c r="E72" s="51"/>
    </row>
    <row r="73" spans="1:5" ht="16.5" customHeight="1">
      <c r="A73" s="11" t="s">
        <v>63</v>
      </c>
      <c r="B73" s="39">
        <f t="shared" si="1"/>
        <v>0</v>
      </c>
      <c r="C73" s="39">
        <f t="shared" si="1"/>
        <v>0</v>
      </c>
      <c r="D73" s="39">
        <f t="shared" si="1"/>
        <v>0</v>
      </c>
      <c r="E73" s="51"/>
    </row>
    <row r="74" spans="1:5" s="10" customFormat="1" ht="16.5" customHeight="1">
      <c r="A74" s="13" t="s">
        <v>64</v>
      </c>
      <c r="B74" s="41"/>
      <c r="C74" s="30"/>
      <c r="D74" s="52"/>
      <c r="E74" s="52"/>
    </row>
    <row r="75" spans="1:5" s="10" customFormat="1" ht="16.5" customHeight="1">
      <c r="A75" s="17" t="s">
        <v>11</v>
      </c>
      <c r="B75" s="41">
        <f>B76+B77</f>
        <v>0</v>
      </c>
      <c r="C75" s="41">
        <f>C76+C77</f>
        <v>0</v>
      </c>
      <c r="D75" s="41">
        <f>D76+D77</f>
        <v>0</v>
      </c>
      <c r="E75" s="52"/>
    </row>
    <row r="76" spans="1:5" s="10" customFormat="1" ht="16.5" customHeight="1">
      <c r="A76" s="18" t="s">
        <v>65</v>
      </c>
      <c r="B76" s="41"/>
      <c r="C76" s="30"/>
      <c r="D76" s="52"/>
      <c r="E76" s="52"/>
    </row>
    <row r="77" spans="1:5" ht="16.5" customHeight="1">
      <c r="A77" s="18" t="s">
        <v>66</v>
      </c>
      <c r="B77" s="41"/>
      <c r="C77" s="30"/>
      <c r="D77" s="51"/>
      <c r="E77" s="51"/>
    </row>
    <row r="78" spans="1:5" s="10" customFormat="1" ht="16.5" customHeight="1">
      <c r="A78" s="11" t="s">
        <v>12</v>
      </c>
      <c r="B78" s="40">
        <f>+B79</f>
        <v>0</v>
      </c>
      <c r="C78" s="40">
        <f>+C79</f>
        <v>0</v>
      </c>
      <c r="D78" s="40">
        <f>+D79</f>
        <v>0</v>
      </c>
      <c r="E78" s="52"/>
    </row>
    <row r="79" spans="1:5" s="10" customFormat="1" ht="16.5" customHeight="1">
      <c r="A79" s="11" t="s">
        <v>13</v>
      </c>
      <c r="B79" s="40">
        <f>+B80+B85</f>
        <v>0</v>
      </c>
      <c r="C79" s="40">
        <f>+C80+C85</f>
        <v>0</v>
      </c>
      <c r="D79" s="40">
        <f>+D80+D85</f>
        <v>0</v>
      </c>
      <c r="E79" s="52"/>
    </row>
    <row r="80" spans="1:5" s="10" customFormat="1" ht="16.5" customHeight="1">
      <c r="A80" s="11" t="s">
        <v>67</v>
      </c>
      <c r="B80" s="40">
        <f>+B82+B84+B83+B81</f>
        <v>0</v>
      </c>
      <c r="C80" s="40">
        <f>+C82+C84+C83+C81</f>
        <v>0</v>
      </c>
      <c r="D80" s="40">
        <f>+D82+D84+D83+D81</f>
        <v>0</v>
      </c>
      <c r="E80" s="52"/>
    </row>
    <row r="81" spans="1:5" s="10" customFormat="1" ht="16.5" customHeight="1">
      <c r="A81" s="12" t="s">
        <v>68</v>
      </c>
      <c r="B81" s="40"/>
      <c r="C81" s="30"/>
      <c r="D81" s="52"/>
      <c r="E81" s="52"/>
    </row>
    <row r="82" spans="1:5" s="10" customFormat="1" ht="16.5" customHeight="1">
      <c r="A82" s="13" t="s">
        <v>69</v>
      </c>
      <c r="B82" s="41"/>
      <c r="C82" s="30"/>
      <c r="D82" s="52"/>
      <c r="E82" s="52"/>
    </row>
    <row r="83" spans="1:5" s="10" customFormat="1" ht="16.5" customHeight="1">
      <c r="A83" s="12" t="s">
        <v>70</v>
      </c>
      <c r="B83" s="41"/>
      <c r="C83" s="30"/>
      <c r="D83" s="52"/>
      <c r="E83" s="52"/>
    </row>
    <row r="84" spans="1:5" ht="16.5" customHeight="1">
      <c r="A84" s="13" t="s">
        <v>71</v>
      </c>
      <c r="B84" s="41"/>
      <c r="C84" s="30"/>
      <c r="D84" s="51"/>
      <c r="E84" s="51"/>
    </row>
    <row r="85" spans="1:5" ht="16.5" customHeight="1">
      <c r="A85" s="12" t="s">
        <v>72</v>
      </c>
      <c r="B85" s="41"/>
      <c r="C85" s="30"/>
      <c r="D85" s="51"/>
      <c r="E85" s="51"/>
    </row>
    <row r="86" spans="1:5" ht="16.5" customHeight="1">
      <c r="A86" s="13" t="s">
        <v>73</v>
      </c>
      <c r="B86" s="41"/>
      <c r="C86" s="30"/>
      <c r="D86" s="51"/>
      <c r="E86" s="51"/>
    </row>
    <row r="87" spans="1:5" ht="16.5" customHeight="1">
      <c r="A87" s="13" t="s">
        <v>74</v>
      </c>
      <c r="B87" s="39">
        <f>+B44-B89+B23+B78+B179+B75</f>
        <v>0</v>
      </c>
      <c r="C87" s="39">
        <f>+C44-C89+C23+C78+C179+C75</f>
        <v>7666163</v>
      </c>
      <c r="D87" s="39">
        <f>+D44-D89+D23+D78+D179+D75</f>
        <v>7666163</v>
      </c>
      <c r="E87" s="51"/>
    </row>
    <row r="88" spans="1:5" ht="16.5" customHeight="1">
      <c r="A88" s="13" t="s">
        <v>75</v>
      </c>
      <c r="B88" s="39"/>
      <c r="C88" s="42"/>
      <c r="D88" s="51"/>
      <c r="E88" s="51"/>
    </row>
    <row r="89" spans="1:5" ht="16.5" customHeight="1">
      <c r="A89" s="11" t="s">
        <v>76</v>
      </c>
      <c r="B89" s="47">
        <f>+B90+B135+B159+B161+B174+B176</f>
        <v>0</v>
      </c>
      <c r="C89" s="47">
        <f>+C90+C135+C159+C161+C174+C176</f>
        <v>11423163</v>
      </c>
      <c r="D89" s="47">
        <f>+D90+D135+D159+D161+D174+D176</f>
        <v>11423163</v>
      </c>
      <c r="E89" s="51"/>
    </row>
    <row r="90" spans="1:5" s="15" customFormat="1" ht="16.5" customHeight="1">
      <c r="A90" s="11" t="s">
        <v>77</v>
      </c>
      <c r="B90" s="40">
        <f>+B91+B101+B115+B131+B133</f>
        <v>0</v>
      </c>
      <c r="C90" s="40">
        <f>+C91+C101+C115+C131+C133</f>
        <v>0</v>
      </c>
      <c r="D90" s="40">
        <f>+D91+D101+D115+D131+D133</f>
        <v>0</v>
      </c>
      <c r="E90" s="53"/>
    </row>
    <row r="91" spans="1:5" s="15" customFormat="1" ht="16.5" customHeight="1">
      <c r="A91" s="11" t="s">
        <v>78</v>
      </c>
      <c r="B91" s="39">
        <f>+B92+B98+B99+B93+B94</f>
        <v>0</v>
      </c>
      <c r="C91" s="39">
        <f>+C92+C98+C99+C93+C94</f>
        <v>0</v>
      </c>
      <c r="D91" s="39">
        <f>+D92+D98+D99+D93+D94</f>
        <v>0</v>
      </c>
      <c r="E91" s="53"/>
    </row>
    <row r="92" spans="1:5" s="15" customFormat="1" ht="16.5" customHeight="1">
      <c r="A92" s="12" t="s">
        <v>79</v>
      </c>
      <c r="B92" s="41"/>
      <c r="C92" s="30"/>
      <c r="D92" s="53"/>
      <c r="E92" s="53"/>
    </row>
    <row r="93" spans="1:5" s="15" customFormat="1" ht="16.5" customHeight="1">
      <c r="A93" s="12" t="s">
        <v>80</v>
      </c>
      <c r="B93" s="41"/>
      <c r="C93" s="30"/>
      <c r="D93" s="53"/>
      <c r="E93" s="53"/>
    </row>
    <row r="94" spans="1:5" s="15" customFormat="1" ht="16.5" customHeight="1">
      <c r="A94" s="55" t="s">
        <v>173</v>
      </c>
      <c r="B94" s="41">
        <f>B95+B96+B97</f>
        <v>0</v>
      </c>
      <c r="C94" s="41">
        <f>C95+C96+C97</f>
        <v>0</v>
      </c>
      <c r="D94" s="41">
        <f>D95+D96+D97</f>
        <v>0</v>
      </c>
      <c r="E94" s="53"/>
    </row>
    <row r="95" spans="1:5" s="15" customFormat="1" ht="30">
      <c r="A95" s="12" t="s">
        <v>174</v>
      </c>
      <c r="B95" s="41"/>
      <c r="C95" s="30"/>
      <c r="D95" s="53"/>
      <c r="E95" s="53"/>
    </row>
    <row r="96" spans="1:5" s="15" customFormat="1" ht="60">
      <c r="A96" s="12" t="s">
        <v>175</v>
      </c>
      <c r="B96" s="41"/>
      <c r="C96" s="30"/>
      <c r="D96" s="53"/>
      <c r="E96" s="53"/>
    </row>
    <row r="97" spans="1:5" s="15" customFormat="1" ht="45">
      <c r="A97" s="12" t="s">
        <v>176</v>
      </c>
      <c r="B97" s="41"/>
      <c r="C97" s="30"/>
      <c r="D97" s="53"/>
      <c r="E97" s="53"/>
    </row>
    <row r="98" spans="1:5" s="15" customFormat="1" ht="16.5" customHeight="1">
      <c r="A98" s="12" t="s">
        <v>81</v>
      </c>
      <c r="B98" s="41"/>
      <c r="C98" s="30"/>
      <c r="D98" s="53"/>
      <c r="E98" s="53"/>
    </row>
    <row r="99" spans="1:5" s="15" customFormat="1" ht="45">
      <c r="A99" s="12" t="s">
        <v>82</v>
      </c>
      <c r="B99" s="41"/>
      <c r="C99" s="30"/>
      <c r="D99" s="53"/>
      <c r="E99" s="53"/>
    </row>
    <row r="100" spans="1:5" ht="15">
      <c r="A100" s="13" t="s">
        <v>75</v>
      </c>
      <c r="B100" s="41"/>
      <c r="C100" s="30"/>
      <c r="D100" s="51"/>
      <c r="E100" s="51"/>
    </row>
    <row r="101" spans="1:5" ht="30">
      <c r="A101" s="11" t="s">
        <v>83</v>
      </c>
      <c r="B101" s="41">
        <f>B102+B103+B104+B105+B106+B107+B109+B108+B110</f>
        <v>0</v>
      </c>
      <c r="C101" s="41">
        <f>C102+C103+C104+C105+C106+C107+C109+C108+C110</f>
        <v>0</v>
      </c>
      <c r="D101" s="41">
        <f>D102+D103+D104+D105+D106+D107+D109+D108+D110</f>
        <v>0</v>
      </c>
      <c r="E101" s="51"/>
    </row>
    <row r="102" spans="1:5" ht="16.5" customHeight="1">
      <c r="A102" s="12" t="s">
        <v>84</v>
      </c>
      <c r="B102" s="41"/>
      <c r="C102" s="30"/>
      <c r="D102" s="51"/>
      <c r="E102" s="51"/>
    </row>
    <row r="103" spans="1:5" ht="15">
      <c r="A103" s="12" t="s">
        <v>85</v>
      </c>
      <c r="B103" s="41"/>
      <c r="C103" s="30"/>
      <c r="D103" s="51"/>
      <c r="E103" s="51"/>
    </row>
    <row r="104" spans="1:5" s="10" customFormat="1" ht="16.5" customHeight="1">
      <c r="A104" s="12" t="s">
        <v>86</v>
      </c>
      <c r="B104" s="41"/>
      <c r="C104" s="30"/>
      <c r="D104" s="52"/>
      <c r="E104" s="52"/>
    </row>
    <row r="105" spans="1:5" ht="16.5" customHeight="1">
      <c r="A105" s="12" t="s">
        <v>87</v>
      </c>
      <c r="B105" s="41"/>
      <c r="C105" s="30"/>
      <c r="D105" s="51"/>
      <c r="E105" s="51"/>
    </row>
    <row r="106" spans="1:5" ht="15">
      <c r="A106" s="19" t="s">
        <v>88</v>
      </c>
      <c r="B106" s="41"/>
      <c r="C106" s="30"/>
      <c r="D106" s="51"/>
      <c r="E106" s="51"/>
    </row>
    <row r="107" spans="1:5" ht="30">
      <c r="A107" s="12" t="s">
        <v>89</v>
      </c>
      <c r="B107" s="41"/>
      <c r="C107" s="30"/>
      <c r="D107" s="51"/>
      <c r="E107" s="51"/>
    </row>
    <row r="108" spans="1:5" ht="16.5" customHeight="1">
      <c r="A108" s="20" t="s">
        <v>90</v>
      </c>
      <c r="B108" s="41"/>
      <c r="C108" s="30"/>
      <c r="D108" s="51"/>
      <c r="E108" s="51"/>
    </row>
    <row r="109" spans="1:5" ht="15">
      <c r="A109" s="20" t="s">
        <v>91</v>
      </c>
      <c r="B109" s="41"/>
      <c r="C109" s="48"/>
      <c r="D109" s="51"/>
      <c r="E109" s="51"/>
    </row>
    <row r="110" spans="1:5" ht="30">
      <c r="A110" s="21" t="s">
        <v>92</v>
      </c>
      <c r="B110" s="41">
        <f>B111+B112+B113</f>
        <v>0</v>
      </c>
      <c r="C110" s="41">
        <f>C111+C112+C113</f>
        <v>0</v>
      </c>
      <c r="D110" s="41">
        <f>D111+D112+D113</f>
        <v>0</v>
      </c>
      <c r="E110" s="51"/>
    </row>
    <row r="111" spans="1:5" ht="16.5" customHeight="1">
      <c r="A111" s="20" t="s">
        <v>93</v>
      </c>
      <c r="B111" s="41"/>
      <c r="C111" s="30"/>
      <c r="D111" s="51"/>
      <c r="E111" s="51"/>
    </row>
    <row r="112" spans="1:5" ht="15">
      <c r="A112" s="20" t="s">
        <v>94</v>
      </c>
      <c r="B112" s="41"/>
      <c r="C112" s="30"/>
      <c r="D112" s="51"/>
      <c r="E112" s="51"/>
    </row>
    <row r="113" spans="1:5" ht="15">
      <c r="A113" s="20" t="s">
        <v>95</v>
      </c>
      <c r="B113" s="41"/>
      <c r="C113" s="30"/>
      <c r="D113" s="51"/>
      <c r="E113" s="51"/>
    </row>
    <row r="114" spans="1:5" ht="15">
      <c r="A114" s="13" t="s">
        <v>75</v>
      </c>
      <c r="B114" s="41"/>
      <c r="C114" s="30"/>
      <c r="D114" s="51"/>
      <c r="E114" s="51"/>
    </row>
    <row r="115" spans="1:5" ht="36" customHeight="1">
      <c r="A115" s="11" t="s">
        <v>96</v>
      </c>
      <c r="B115" s="41">
        <f>B116+B117+B118+B119+B120+B121+B122+B123+B124+B125</f>
        <v>0</v>
      </c>
      <c r="C115" s="41">
        <f>C116+C117+C118+C119+C120+C121+C122+C123+C124+C125</f>
        <v>0</v>
      </c>
      <c r="D115" s="41">
        <f>D116+D117+D118+D119+D120+D121+D122+D123+D124+D125</f>
        <v>0</v>
      </c>
      <c r="E115" s="51"/>
    </row>
    <row r="116" spans="1:5" ht="15">
      <c r="A116" s="12" t="s">
        <v>87</v>
      </c>
      <c r="B116" s="41"/>
      <c r="C116" s="30"/>
      <c r="D116" s="51"/>
      <c r="E116" s="51"/>
    </row>
    <row r="117" spans="1:5" ht="30">
      <c r="A117" s="22" t="s">
        <v>97</v>
      </c>
      <c r="B117" s="41"/>
      <c r="C117" s="30"/>
      <c r="D117" s="51"/>
      <c r="E117" s="51"/>
    </row>
    <row r="118" spans="1:5" ht="16.5" customHeight="1">
      <c r="A118" s="23" t="s">
        <v>98</v>
      </c>
      <c r="B118" s="41"/>
      <c r="C118" s="30"/>
      <c r="D118" s="51"/>
      <c r="E118" s="51"/>
    </row>
    <row r="119" spans="1:5" ht="30">
      <c r="A119" s="23" t="s">
        <v>99</v>
      </c>
      <c r="B119" s="41"/>
      <c r="C119" s="30"/>
      <c r="D119" s="51"/>
      <c r="E119" s="51"/>
    </row>
    <row r="120" spans="1:5" ht="16.5" customHeight="1">
      <c r="A120" s="23" t="s">
        <v>100</v>
      </c>
      <c r="B120" s="41"/>
      <c r="C120" s="30"/>
      <c r="D120" s="51"/>
      <c r="E120" s="51"/>
    </row>
    <row r="121" spans="1:5" ht="16.5" customHeight="1">
      <c r="A121" s="12" t="s">
        <v>84</v>
      </c>
      <c r="B121" s="41"/>
      <c r="C121" s="30"/>
      <c r="D121" s="51"/>
      <c r="E121" s="51"/>
    </row>
    <row r="122" spans="1:5" ht="16.5" customHeight="1">
      <c r="A122" s="23" t="s">
        <v>101</v>
      </c>
      <c r="B122" s="41"/>
      <c r="C122" s="49"/>
      <c r="D122" s="51"/>
      <c r="E122" s="51"/>
    </row>
    <row r="123" spans="1:5" ht="15">
      <c r="A123" s="24" t="s">
        <v>102</v>
      </c>
      <c r="B123" s="41"/>
      <c r="C123" s="49"/>
      <c r="D123" s="51"/>
      <c r="E123" s="51"/>
    </row>
    <row r="124" spans="1:5" s="10" customFormat="1" ht="30">
      <c r="A124" s="24" t="s">
        <v>103</v>
      </c>
      <c r="B124" s="41"/>
      <c r="C124" s="49"/>
      <c r="D124" s="52"/>
      <c r="E124" s="52"/>
    </row>
    <row r="125" spans="1:5" s="10" customFormat="1" ht="30">
      <c r="A125" s="25" t="s">
        <v>104</v>
      </c>
      <c r="B125" s="41">
        <f>B126+B127+B128+B129</f>
        <v>0</v>
      </c>
      <c r="C125" s="41">
        <f>C126+C127+C128+C129</f>
        <v>0</v>
      </c>
      <c r="D125" s="41">
        <f>D126+D127+D128+D129</f>
        <v>0</v>
      </c>
      <c r="E125" s="52"/>
    </row>
    <row r="126" spans="1:5" s="10" customFormat="1" ht="15">
      <c r="A126" s="26" t="s">
        <v>105</v>
      </c>
      <c r="B126" s="41"/>
      <c r="C126" s="49"/>
      <c r="D126" s="52"/>
      <c r="E126" s="52"/>
    </row>
    <row r="127" spans="1:5" s="10" customFormat="1" ht="30">
      <c r="A127" s="26" t="s">
        <v>106</v>
      </c>
      <c r="B127" s="41"/>
      <c r="C127" s="49"/>
      <c r="D127" s="52"/>
      <c r="E127" s="52"/>
    </row>
    <row r="128" spans="1:5" s="10" customFormat="1" ht="30">
      <c r="A128" s="26" t="s">
        <v>107</v>
      </c>
      <c r="B128" s="41"/>
      <c r="C128" s="49"/>
      <c r="D128" s="52"/>
      <c r="E128" s="52"/>
    </row>
    <row r="129" spans="1:5" s="10" customFormat="1" ht="30">
      <c r="A129" s="26" t="s">
        <v>108</v>
      </c>
      <c r="B129" s="41"/>
      <c r="C129" s="49"/>
      <c r="D129" s="52"/>
      <c r="E129" s="52"/>
    </row>
    <row r="130" spans="1:5" s="10" customFormat="1" ht="15">
      <c r="A130" s="13" t="s">
        <v>75</v>
      </c>
      <c r="B130" s="41"/>
      <c r="C130" s="49"/>
      <c r="D130" s="52"/>
      <c r="E130" s="52"/>
    </row>
    <row r="131" spans="1:5" s="10" customFormat="1" ht="15">
      <c r="A131" s="13" t="s">
        <v>109</v>
      </c>
      <c r="B131" s="39"/>
      <c r="C131" s="30"/>
      <c r="D131" s="52"/>
      <c r="E131" s="52"/>
    </row>
    <row r="132" spans="1:5" s="10" customFormat="1" ht="16.5" customHeight="1">
      <c r="A132" s="13" t="s">
        <v>75</v>
      </c>
      <c r="B132" s="39"/>
      <c r="C132" s="30"/>
      <c r="D132" s="52"/>
      <c r="E132" s="52"/>
    </row>
    <row r="133" spans="1:5" s="10" customFormat="1" ht="16.5" customHeight="1">
      <c r="A133" s="13" t="s">
        <v>110</v>
      </c>
      <c r="B133" s="41"/>
      <c r="C133" s="46"/>
      <c r="D133" s="52"/>
      <c r="E133" s="52"/>
    </row>
    <row r="134" spans="1:5" s="10" customFormat="1" ht="16.5" customHeight="1">
      <c r="A134" s="13" t="s">
        <v>75</v>
      </c>
      <c r="B134" s="41"/>
      <c r="C134" s="46"/>
      <c r="D134" s="52"/>
      <c r="E134" s="52"/>
    </row>
    <row r="135" spans="1:5" ht="16.5" customHeight="1">
      <c r="A135" s="11" t="s">
        <v>111</v>
      </c>
      <c r="B135" s="40">
        <f>+B136+B143+B145+B149+B155</f>
        <v>0</v>
      </c>
      <c r="C135" s="40">
        <f>+C136+C143+C145+C149+C155</f>
        <v>117162</v>
      </c>
      <c r="D135" s="40">
        <f>+D136+D143+D145+D149+D155</f>
        <v>117162</v>
      </c>
      <c r="E135" s="51"/>
    </row>
    <row r="136" spans="1:5" ht="16.5" customHeight="1">
      <c r="A136" s="11" t="s">
        <v>112</v>
      </c>
      <c r="B136" s="39">
        <f>+B137+B140+B141</f>
        <v>0</v>
      </c>
      <c r="C136" s="39">
        <f>+C137+C140+C141</f>
        <v>0</v>
      </c>
      <c r="D136" s="39">
        <f>+D137+D140+D141</f>
        <v>0</v>
      </c>
      <c r="E136" s="51"/>
    </row>
    <row r="137" spans="1:5" s="10" customFormat="1" ht="16.5" customHeight="1">
      <c r="A137" s="27" t="s">
        <v>113</v>
      </c>
      <c r="B137" s="41"/>
      <c r="C137" s="30"/>
      <c r="D137" s="52"/>
      <c r="E137" s="52"/>
    </row>
    <row r="138" spans="1:5" s="10" customFormat="1" ht="16.5" customHeight="1">
      <c r="A138" s="37" t="s">
        <v>114</v>
      </c>
      <c r="B138" s="41"/>
      <c r="C138" s="30"/>
      <c r="D138" s="52"/>
      <c r="E138" s="52"/>
    </row>
    <row r="139" spans="1:5" s="10" customFormat="1" ht="16.5" customHeight="1">
      <c r="A139" s="37" t="s">
        <v>115</v>
      </c>
      <c r="B139" s="41"/>
      <c r="C139" s="30"/>
      <c r="D139" s="52"/>
      <c r="E139" s="52"/>
    </row>
    <row r="140" spans="1:5" s="10" customFormat="1" ht="16.5" customHeight="1">
      <c r="A140" s="27" t="s">
        <v>116</v>
      </c>
      <c r="B140" s="41"/>
      <c r="C140" s="12"/>
      <c r="D140" s="52"/>
      <c r="E140" s="52"/>
    </row>
    <row r="141" spans="1:5" s="10" customFormat="1" ht="16.5" customHeight="1">
      <c r="A141" s="27" t="s">
        <v>169</v>
      </c>
      <c r="B141" s="41"/>
      <c r="C141" s="12"/>
      <c r="D141" s="12"/>
      <c r="E141" s="52"/>
    </row>
    <row r="142" spans="1:5" s="10" customFormat="1" ht="16.5" customHeight="1">
      <c r="A142" s="13" t="s">
        <v>75</v>
      </c>
      <c r="B142" s="41"/>
      <c r="C142" s="12"/>
      <c r="D142" s="52"/>
      <c r="E142" s="52"/>
    </row>
    <row r="143" spans="1:5" s="10" customFormat="1" ht="16.5" customHeight="1">
      <c r="A143" s="28" t="s">
        <v>117</v>
      </c>
      <c r="B143" s="41"/>
      <c r="C143" s="41"/>
      <c r="D143" s="52"/>
      <c r="E143" s="52"/>
    </row>
    <row r="144" spans="1:5" s="10" customFormat="1" ht="16.5" customHeight="1">
      <c r="A144" s="13" t="s">
        <v>75</v>
      </c>
      <c r="B144" s="41"/>
      <c r="C144" s="12"/>
      <c r="D144" s="52"/>
      <c r="E144" s="52"/>
    </row>
    <row r="145" spans="1:5" s="10" customFormat="1" ht="16.5" customHeight="1">
      <c r="A145" s="29" t="s">
        <v>118</v>
      </c>
      <c r="B145" s="41">
        <f>+B146+B147</f>
        <v>0</v>
      </c>
      <c r="C145" s="41">
        <f>+C146+C147</f>
        <v>0</v>
      </c>
      <c r="D145" s="41">
        <f>+D146+D147</f>
        <v>0</v>
      </c>
      <c r="E145" s="52"/>
    </row>
    <row r="146" spans="1:5" s="10" customFormat="1" ht="16.5" customHeight="1">
      <c r="A146" s="27" t="s">
        <v>113</v>
      </c>
      <c r="B146" s="41"/>
      <c r="C146" s="30"/>
      <c r="D146" s="52"/>
      <c r="E146" s="52"/>
    </row>
    <row r="147" spans="1:5" s="10" customFormat="1" ht="16.5" customHeight="1">
      <c r="A147" s="27" t="s">
        <v>119</v>
      </c>
      <c r="B147" s="41"/>
      <c r="C147" s="30"/>
      <c r="D147" s="52"/>
      <c r="E147" s="52"/>
    </row>
    <row r="148" spans="1:5" ht="16.5" customHeight="1">
      <c r="A148" s="13" t="s">
        <v>75</v>
      </c>
      <c r="B148" s="41"/>
      <c r="C148" s="30"/>
      <c r="D148" s="51"/>
      <c r="E148" s="51"/>
    </row>
    <row r="149" spans="1:5" ht="16.5" customHeight="1">
      <c r="A149" s="29" t="s">
        <v>120</v>
      </c>
      <c r="B149" s="39">
        <f>+B150+B151+B152+B153</f>
        <v>0</v>
      </c>
      <c r="C149" s="39">
        <f>+C150+C151+C152+C153</f>
        <v>117162</v>
      </c>
      <c r="D149" s="39">
        <f>+D150+D151+D152+D153</f>
        <v>117162</v>
      </c>
      <c r="E149" s="51"/>
    </row>
    <row r="150" spans="1:5" ht="15">
      <c r="A150" s="12" t="s">
        <v>121</v>
      </c>
      <c r="B150" s="41"/>
      <c r="C150" s="30">
        <v>117162</v>
      </c>
      <c r="D150" s="30">
        <v>117162</v>
      </c>
      <c r="E150" s="51"/>
    </row>
    <row r="151" spans="1:5" ht="30">
      <c r="A151" s="12" t="s">
        <v>122</v>
      </c>
      <c r="B151" s="41"/>
      <c r="C151" s="30"/>
      <c r="D151" s="51"/>
      <c r="E151" s="51"/>
    </row>
    <row r="152" spans="1:5" ht="30">
      <c r="A152" s="12" t="s">
        <v>123</v>
      </c>
      <c r="B152" s="41"/>
      <c r="C152" s="30"/>
      <c r="D152" s="51"/>
      <c r="E152" s="51"/>
    </row>
    <row r="153" spans="1:5" s="10" customFormat="1" ht="30">
      <c r="A153" s="12" t="s">
        <v>124</v>
      </c>
      <c r="B153" s="41"/>
      <c r="C153" s="30"/>
      <c r="D153" s="52"/>
      <c r="E153" s="52"/>
    </row>
    <row r="154" spans="1:5" ht="15">
      <c r="A154" s="13" t="s">
        <v>75</v>
      </c>
      <c r="B154" s="41"/>
      <c r="C154" s="30"/>
      <c r="D154" s="51"/>
      <c r="E154" s="51"/>
    </row>
    <row r="155" spans="1:5" ht="16.5" customHeight="1">
      <c r="A155" s="29" t="s">
        <v>125</v>
      </c>
      <c r="B155" s="41">
        <f>+B156+B157</f>
        <v>0</v>
      </c>
      <c r="C155" s="41">
        <f>+C156+C157</f>
        <v>0</v>
      </c>
      <c r="D155" s="41">
        <f>+D156+D157</f>
        <v>0</v>
      </c>
      <c r="E155" s="51"/>
    </row>
    <row r="156" spans="1:5" ht="16.5" customHeight="1">
      <c r="A156" s="27" t="s">
        <v>113</v>
      </c>
      <c r="B156" s="41"/>
      <c r="C156" s="30"/>
      <c r="D156" s="51"/>
      <c r="E156" s="51"/>
    </row>
    <row r="157" spans="1:5" ht="16.5" customHeight="1">
      <c r="A157" s="27" t="s">
        <v>119</v>
      </c>
      <c r="B157" s="41"/>
      <c r="C157" s="30"/>
      <c r="D157" s="51"/>
      <c r="E157" s="51"/>
    </row>
    <row r="158" spans="1:5" ht="16.5" customHeight="1">
      <c r="A158" s="13" t="s">
        <v>75</v>
      </c>
      <c r="B158" s="41"/>
      <c r="C158" s="30"/>
      <c r="D158" s="51"/>
      <c r="E158" s="51"/>
    </row>
    <row r="159" spans="1:5" ht="16.5" customHeight="1">
      <c r="A159" s="13" t="s">
        <v>126</v>
      </c>
      <c r="B159" s="41"/>
      <c r="C159" s="48"/>
      <c r="D159" s="51"/>
      <c r="E159" s="51"/>
    </row>
    <row r="160" spans="1:5" ht="16.5" customHeight="1">
      <c r="A160" s="13" t="s">
        <v>75</v>
      </c>
      <c r="B160" s="41"/>
      <c r="C160" s="48"/>
      <c r="D160" s="51"/>
      <c r="E160" s="51"/>
    </row>
    <row r="161" spans="1:5" ht="16.5" customHeight="1">
      <c r="A161" s="11" t="s">
        <v>127</v>
      </c>
      <c r="B161" s="40">
        <f>+B162+B170</f>
        <v>0</v>
      </c>
      <c r="C161" s="40">
        <f>+C162+C170</f>
        <v>11306001</v>
      </c>
      <c r="D161" s="40">
        <f>+D162+D170</f>
        <v>11306001</v>
      </c>
      <c r="E161" s="51"/>
    </row>
    <row r="162" spans="1:5" ht="16.5" customHeight="1">
      <c r="A162" s="11" t="s">
        <v>128</v>
      </c>
      <c r="B162" s="41">
        <f>B163+B167+B166+B168</f>
        <v>0</v>
      </c>
      <c r="C162" s="41">
        <f>C163+C167+C166+C168</f>
        <v>11000113</v>
      </c>
      <c r="D162" s="41">
        <f>D163+D167+D166+D168</f>
        <v>11000113</v>
      </c>
      <c r="E162" s="51"/>
    </row>
    <row r="163" spans="1:5" ht="15">
      <c r="A163" s="12" t="s">
        <v>177</v>
      </c>
      <c r="B163" s="41">
        <f>B164+B165</f>
        <v>0</v>
      </c>
      <c r="C163" s="41">
        <f>C164+C165</f>
        <v>11000113</v>
      </c>
      <c r="D163" s="41">
        <f>D164+D165</f>
        <v>11000113</v>
      </c>
      <c r="E163" s="51"/>
    </row>
    <row r="164" spans="1:5" ht="15">
      <c r="A164" s="56" t="s">
        <v>178</v>
      </c>
      <c r="B164" s="41"/>
      <c r="C164" s="30">
        <v>11000113</v>
      </c>
      <c r="D164" s="30">
        <v>11000113</v>
      </c>
      <c r="E164" s="51" t="s">
        <v>182</v>
      </c>
    </row>
    <row r="165" spans="1:5" ht="15">
      <c r="A165" s="56" t="s">
        <v>179</v>
      </c>
      <c r="B165" s="41"/>
      <c r="C165" s="30"/>
      <c r="D165" s="51"/>
      <c r="E165" s="51"/>
    </row>
    <row r="166" spans="1:5" ht="45">
      <c r="A166" s="12" t="s">
        <v>129</v>
      </c>
      <c r="B166" s="41"/>
      <c r="C166" s="30"/>
      <c r="D166" s="51"/>
      <c r="E166" s="51"/>
    </row>
    <row r="167" spans="1:5" ht="30">
      <c r="A167" s="12" t="s">
        <v>130</v>
      </c>
      <c r="B167" s="41"/>
      <c r="C167" s="48"/>
      <c r="D167" s="51"/>
      <c r="E167" s="51"/>
    </row>
    <row r="168" spans="1:5" ht="15">
      <c r="A168" s="31" t="s">
        <v>131</v>
      </c>
      <c r="B168" s="41"/>
      <c r="C168" s="30"/>
      <c r="D168" s="51"/>
      <c r="E168" s="51"/>
    </row>
    <row r="169" spans="1:5" ht="15">
      <c r="A169" s="13" t="s">
        <v>75</v>
      </c>
      <c r="B169" s="41"/>
      <c r="C169" s="30"/>
      <c r="D169" s="51"/>
      <c r="E169" s="51"/>
    </row>
    <row r="170" spans="1:5" ht="16.5" customHeight="1">
      <c r="A170" s="11" t="s">
        <v>132</v>
      </c>
      <c r="B170" s="41">
        <f>B171+B172</f>
        <v>0</v>
      </c>
      <c r="C170" s="41">
        <f>C171+C172</f>
        <v>305888</v>
      </c>
      <c r="D170" s="41">
        <f>D171+D172</f>
        <v>305888</v>
      </c>
      <c r="E170" s="51"/>
    </row>
    <row r="171" spans="1:5" ht="16.5" customHeight="1">
      <c r="A171" s="12" t="s">
        <v>79</v>
      </c>
      <c r="B171" s="41"/>
      <c r="C171" s="30">
        <v>305888</v>
      </c>
      <c r="D171" s="30">
        <v>305888</v>
      </c>
      <c r="E171" s="51" t="s">
        <v>181</v>
      </c>
    </row>
    <row r="172" spans="1:5" ht="16.5" customHeight="1">
      <c r="A172" s="32" t="s">
        <v>133</v>
      </c>
      <c r="B172" s="41"/>
      <c r="C172" s="30"/>
      <c r="D172" s="51"/>
      <c r="E172" s="51"/>
    </row>
    <row r="173" spans="1:5" ht="16.5" customHeight="1">
      <c r="A173" s="13" t="s">
        <v>75</v>
      </c>
      <c r="B173" s="41"/>
      <c r="C173" s="30"/>
      <c r="D173" s="51"/>
      <c r="E173" s="51"/>
    </row>
    <row r="174" spans="1:5" ht="16.5" customHeight="1">
      <c r="A174" s="13" t="s">
        <v>134</v>
      </c>
      <c r="B174" s="41"/>
      <c r="C174" s="30"/>
      <c r="D174" s="51"/>
      <c r="E174" s="51"/>
    </row>
    <row r="175" spans="1:5" ht="16.5" customHeight="1">
      <c r="A175" s="13" t="s">
        <v>75</v>
      </c>
      <c r="B175" s="41"/>
      <c r="C175" s="30"/>
      <c r="D175" s="51"/>
      <c r="E175" s="51"/>
    </row>
    <row r="176" spans="1:5" ht="16.5" customHeight="1">
      <c r="A176" s="13" t="s">
        <v>135</v>
      </c>
      <c r="B176" s="41"/>
      <c r="C176" s="30"/>
      <c r="D176" s="51"/>
      <c r="E176" s="51"/>
    </row>
    <row r="177" spans="1:5" ht="16.5" customHeight="1">
      <c r="A177" s="13" t="s">
        <v>75</v>
      </c>
      <c r="B177" s="41"/>
      <c r="C177" s="30"/>
      <c r="D177" s="51"/>
      <c r="E177" s="51"/>
    </row>
    <row r="178" spans="1:5" ht="15">
      <c r="A178" s="11" t="s">
        <v>136</v>
      </c>
      <c r="B178" s="41">
        <f>B88+B100+B114+B130+B132+B134+B142+B144+B148+B154+B158+B160+B169+B173+B175+B177</f>
        <v>0</v>
      </c>
      <c r="C178" s="41">
        <f>C88+C100+C114+C130+C132+C134+C142+C144+C148+C154+C158+C160+C169+C173+C175+C177</f>
        <v>0</v>
      </c>
      <c r="D178" s="41">
        <f>D88+D100+D114+D130+D132+D134+D142+D144+D148+D154+D158+D160+D169+D173+D175+D177</f>
        <v>0</v>
      </c>
      <c r="E178" s="51"/>
    </row>
    <row r="179" spans="1:5" ht="30">
      <c r="A179" s="11" t="s">
        <v>8</v>
      </c>
      <c r="B179" s="41">
        <f>B180</f>
        <v>0</v>
      </c>
      <c r="C179" s="41">
        <f>C180</f>
        <v>7664116</v>
      </c>
      <c r="D179" s="41">
        <f>D180</f>
        <v>7664116</v>
      </c>
      <c r="E179" s="51"/>
    </row>
    <row r="180" spans="1:5" ht="15">
      <c r="A180" s="11" t="s">
        <v>137</v>
      </c>
      <c r="B180" s="41">
        <f>B181+B190</f>
        <v>0</v>
      </c>
      <c r="C180" s="41">
        <f>C181+C190</f>
        <v>7664116</v>
      </c>
      <c r="D180" s="41">
        <f>D181+D190</f>
        <v>7664116</v>
      </c>
      <c r="E180" s="51"/>
    </row>
    <row r="181" spans="1:5" ht="30">
      <c r="A181" s="11" t="s">
        <v>138</v>
      </c>
      <c r="B181" s="41">
        <f>B182+B185+B188+B183+B184+B189</f>
        <v>0</v>
      </c>
      <c r="C181" s="41">
        <f>C182+C185+C188+C183+C184+C189</f>
        <v>7664116</v>
      </c>
      <c r="D181" s="41">
        <f>D182+D185+D188+D183+D184+D189</f>
        <v>7664116</v>
      </c>
      <c r="E181" s="51"/>
    </row>
    <row r="182" spans="1:5" ht="30">
      <c r="A182" s="13" t="s">
        <v>162</v>
      </c>
      <c r="B182" s="41"/>
      <c r="C182" s="41">
        <v>5403087</v>
      </c>
      <c r="D182" s="41">
        <v>5403087</v>
      </c>
      <c r="E182" s="51" t="s">
        <v>183</v>
      </c>
    </row>
    <row r="183" spans="1:5" ht="33" customHeight="1">
      <c r="A183" s="13" t="s">
        <v>163</v>
      </c>
      <c r="B183" s="41"/>
      <c r="C183" s="41">
        <v>188969</v>
      </c>
      <c r="D183" s="41">
        <v>188969</v>
      </c>
      <c r="E183" s="51"/>
    </row>
    <row r="184" spans="1:5" ht="32.25" customHeight="1">
      <c r="A184" s="13" t="s">
        <v>164</v>
      </c>
      <c r="B184" s="41"/>
      <c r="C184" s="41">
        <v>53730</v>
      </c>
      <c r="D184" s="41">
        <v>53730</v>
      </c>
      <c r="E184" s="51"/>
    </row>
    <row r="185" spans="1:5" ht="30">
      <c r="A185" s="13" t="s">
        <v>165</v>
      </c>
      <c r="B185" s="41">
        <f>B186+B187</f>
        <v>0</v>
      </c>
      <c r="C185" s="41">
        <f>C186+C187</f>
        <v>890028</v>
      </c>
      <c r="D185" s="41">
        <f>D186+D187</f>
        <v>890028</v>
      </c>
      <c r="E185" s="51"/>
    </row>
    <row r="186" spans="1:5" ht="75">
      <c r="A186" s="13" t="s">
        <v>139</v>
      </c>
      <c r="B186" s="41"/>
      <c r="C186" s="41"/>
      <c r="D186" s="51"/>
      <c r="E186" s="51"/>
    </row>
    <row r="187" spans="1:5" ht="75">
      <c r="A187" s="13" t="s">
        <v>166</v>
      </c>
      <c r="B187" s="41"/>
      <c r="C187" s="41">
        <v>890028</v>
      </c>
      <c r="D187" s="41">
        <v>890028</v>
      </c>
      <c r="E187" s="51"/>
    </row>
    <row r="188" spans="1:5" ht="45">
      <c r="A188" s="13" t="s">
        <v>167</v>
      </c>
      <c r="B188" s="41"/>
      <c r="C188" s="41"/>
      <c r="D188" s="51">
        <v>0</v>
      </c>
      <c r="E188" s="51" t="s">
        <v>184</v>
      </c>
    </row>
    <row r="189" spans="1:5" ht="45">
      <c r="A189" s="13" t="s">
        <v>168</v>
      </c>
      <c r="B189" s="41"/>
      <c r="C189" s="41">
        <v>1128302</v>
      </c>
      <c r="D189" s="51">
        <v>1128302</v>
      </c>
      <c r="E189" s="51" t="s">
        <v>185</v>
      </c>
    </row>
    <row r="190" spans="1:5" ht="15">
      <c r="A190" s="11" t="s">
        <v>170</v>
      </c>
      <c r="B190" s="41">
        <f>B191+B192</f>
        <v>0</v>
      </c>
      <c r="C190" s="41">
        <f>C191+C192</f>
        <v>0</v>
      </c>
      <c r="D190" s="41">
        <f>D191+D192</f>
        <v>0</v>
      </c>
      <c r="E190" s="51"/>
    </row>
    <row r="191" spans="1:5" ht="45">
      <c r="A191" s="13" t="s">
        <v>171</v>
      </c>
      <c r="B191" s="41"/>
      <c r="C191" s="41"/>
      <c r="D191" s="51"/>
      <c r="E191" s="51"/>
    </row>
    <row r="192" spans="1:5" ht="30">
      <c r="A192" s="13" t="s">
        <v>172</v>
      </c>
      <c r="B192" s="41"/>
      <c r="C192" s="41"/>
      <c r="D192" s="41"/>
      <c r="E192" s="51"/>
    </row>
    <row r="193" spans="1:5" ht="15">
      <c r="A193" s="33" t="s">
        <v>140</v>
      </c>
      <c r="B193" s="45">
        <f>+B194</f>
        <v>0</v>
      </c>
      <c r="C193" s="45">
        <f aca="true" t="shared" si="2" ref="C193:D195">+C194</f>
        <v>413768</v>
      </c>
      <c r="D193" s="45">
        <f t="shared" si="2"/>
        <v>413768</v>
      </c>
      <c r="E193" s="51"/>
    </row>
    <row r="194" spans="1:5" ht="16.5" customHeight="1">
      <c r="A194" s="33" t="s">
        <v>4</v>
      </c>
      <c r="B194" s="45">
        <f>+B195</f>
        <v>0</v>
      </c>
      <c r="C194" s="45">
        <f t="shared" si="2"/>
        <v>413768</v>
      </c>
      <c r="D194" s="45">
        <f t="shared" si="2"/>
        <v>413768</v>
      </c>
      <c r="E194" s="51"/>
    </row>
    <row r="195" spans="1:5" ht="16.5" customHeight="1">
      <c r="A195" s="11" t="s">
        <v>141</v>
      </c>
      <c r="B195" s="45">
        <f>+B196</f>
        <v>0</v>
      </c>
      <c r="C195" s="45">
        <f t="shared" si="2"/>
        <v>413768</v>
      </c>
      <c r="D195" s="45">
        <f t="shared" si="2"/>
        <v>413768</v>
      </c>
      <c r="E195" s="51"/>
    </row>
    <row r="196" spans="1:5" ht="16.5" customHeight="1">
      <c r="A196" s="33" t="s">
        <v>142</v>
      </c>
      <c r="B196" s="40">
        <f>B197</f>
        <v>0</v>
      </c>
      <c r="C196" s="40">
        <f>C197</f>
        <v>413768</v>
      </c>
      <c r="D196" s="40">
        <f>D197</f>
        <v>413768</v>
      </c>
      <c r="E196" s="51"/>
    </row>
    <row r="197" spans="1:5" ht="16.5" customHeight="1">
      <c r="A197" s="33" t="s">
        <v>143</v>
      </c>
      <c r="B197" s="40">
        <f>B199+B200+B201</f>
        <v>0</v>
      </c>
      <c r="C197" s="40">
        <f>C199+C200+C201</f>
        <v>413768</v>
      </c>
      <c r="D197" s="40">
        <f>D199+D200+D201</f>
        <v>413768</v>
      </c>
      <c r="E197" s="51"/>
    </row>
    <row r="198" spans="1:5" ht="16.5" customHeight="1">
      <c r="A198" s="33" t="s">
        <v>144</v>
      </c>
      <c r="B198" s="40">
        <f>B199</f>
        <v>0</v>
      </c>
      <c r="C198" s="40">
        <f>C199</f>
        <v>413768</v>
      </c>
      <c r="D198" s="40">
        <f>D199</f>
        <v>413768</v>
      </c>
      <c r="E198" s="51"/>
    </row>
    <row r="199" spans="1:5" ht="16.5" customHeight="1">
      <c r="A199" s="34" t="s">
        <v>145</v>
      </c>
      <c r="B199" s="41"/>
      <c r="C199" s="30">
        <v>413768</v>
      </c>
      <c r="D199" s="30">
        <v>413768</v>
      </c>
      <c r="E199" s="51" t="s">
        <v>186</v>
      </c>
    </row>
    <row r="200" spans="1:5" ht="16.5" customHeight="1">
      <c r="A200" s="34" t="s">
        <v>146</v>
      </c>
      <c r="B200" s="41"/>
      <c r="C200" s="30"/>
      <c r="D200" s="51"/>
      <c r="E200" s="51"/>
    </row>
    <row r="201" spans="1:5" ht="16.5" customHeight="1">
      <c r="A201" s="16" t="s">
        <v>147</v>
      </c>
      <c r="B201" s="41"/>
      <c r="C201" s="30"/>
      <c r="D201" s="51"/>
      <c r="E201" s="51"/>
    </row>
    <row r="202" spans="1:5" ht="30">
      <c r="A202" s="35" t="s">
        <v>10</v>
      </c>
      <c r="B202" s="38">
        <f>B207+B203</f>
        <v>0</v>
      </c>
      <c r="C202" s="38">
        <f>C207+C203</f>
        <v>0</v>
      </c>
      <c r="D202" s="38">
        <f>D207+D203</f>
        <v>0</v>
      </c>
      <c r="E202" s="51"/>
    </row>
    <row r="203" spans="1:5" ht="15">
      <c r="A203" s="35" t="s">
        <v>148</v>
      </c>
      <c r="B203" s="38">
        <f>B204+B205+B206</f>
        <v>0</v>
      </c>
      <c r="C203" s="38">
        <f>C204+C205+C206</f>
        <v>0</v>
      </c>
      <c r="D203" s="38">
        <f>D204+D205+D206</f>
        <v>0</v>
      </c>
      <c r="E203" s="51"/>
    </row>
    <row r="204" spans="1:5" ht="15">
      <c r="A204" s="35" t="s">
        <v>149</v>
      </c>
      <c r="B204" s="38"/>
      <c r="C204" s="38"/>
      <c r="D204" s="51"/>
      <c r="E204" s="51"/>
    </row>
    <row r="205" spans="1:5" ht="15">
      <c r="A205" s="35" t="s">
        <v>150</v>
      </c>
      <c r="B205" s="38"/>
      <c r="C205" s="38"/>
      <c r="D205" s="51"/>
      <c r="E205" s="51"/>
    </row>
    <row r="206" spans="1:5" ht="15">
      <c r="A206" s="35" t="s">
        <v>151</v>
      </c>
      <c r="B206" s="38"/>
      <c r="C206" s="38"/>
      <c r="D206" s="51"/>
      <c r="E206" s="51"/>
    </row>
    <row r="207" spans="1:5" ht="15">
      <c r="A207" s="35" t="s">
        <v>152</v>
      </c>
      <c r="B207" s="38">
        <f>B208+B209+B210</f>
        <v>0</v>
      </c>
      <c r="C207" s="38">
        <f>C208+C209+C210</f>
        <v>0</v>
      </c>
      <c r="D207" s="38">
        <f>D208+D209+D210</f>
        <v>0</v>
      </c>
      <c r="E207" s="51"/>
    </row>
    <row r="208" spans="1:5" ht="15">
      <c r="A208" s="36" t="s">
        <v>153</v>
      </c>
      <c r="B208" s="30"/>
      <c r="C208" s="30"/>
      <c r="D208" s="51"/>
      <c r="E208" s="51"/>
    </row>
    <row r="209" spans="1:5" ht="15">
      <c r="A209" s="36" t="s">
        <v>154</v>
      </c>
      <c r="B209" s="30"/>
      <c r="C209" s="30"/>
      <c r="D209" s="51"/>
      <c r="E209" s="51"/>
    </row>
    <row r="210" spans="1:5" ht="15">
      <c r="A210" s="36" t="s">
        <v>151</v>
      </c>
      <c r="B210" s="30"/>
      <c r="C210" s="30"/>
      <c r="D210" s="51"/>
      <c r="E210" s="51"/>
    </row>
    <row r="211" spans="1:5" ht="15">
      <c r="A211" s="35" t="s">
        <v>155</v>
      </c>
      <c r="B211" s="38">
        <f aca="true" t="shared" si="3" ref="B211:D212">B212</f>
        <v>0</v>
      </c>
      <c r="C211" s="38">
        <f t="shared" si="3"/>
        <v>0</v>
      </c>
      <c r="D211" s="38">
        <f t="shared" si="3"/>
        <v>0</v>
      </c>
      <c r="E211" s="51"/>
    </row>
    <row r="212" spans="1:5" ht="15">
      <c r="A212" s="35" t="s">
        <v>4</v>
      </c>
      <c r="B212" s="38">
        <f t="shared" si="3"/>
        <v>0</v>
      </c>
      <c r="C212" s="38">
        <f t="shared" si="3"/>
        <v>0</v>
      </c>
      <c r="D212" s="38">
        <f t="shared" si="3"/>
        <v>0</v>
      </c>
      <c r="E212" s="51"/>
    </row>
    <row r="213" spans="1:5" ht="30">
      <c r="A213" s="35" t="s">
        <v>10</v>
      </c>
      <c r="B213" s="38">
        <f>B216</f>
        <v>0</v>
      </c>
      <c r="C213" s="38">
        <f>C216</f>
        <v>0</v>
      </c>
      <c r="D213" s="38">
        <f>D216</f>
        <v>0</v>
      </c>
      <c r="E213" s="51"/>
    </row>
    <row r="214" spans="1:5" ht="15">
      <c r="A214" s="35" t="s">
        <v>16</v>
      </c>
      <c r="B214" s="38">
        <f aca="true" t="shared" si="4" ref="B214:D215">B215</f>
        <v>0</v>
      </c>
      <c r="C214" s="38">
        <f t="shared" si="4"/>
        <v>0</v>
      </c>
      <c r="D214" s="38">
        <f t="shared" si="4"/>
        <v>0</v>
      </c>
      <c r="E214" s="51"/>
    </row>
    <row r="215" spans="1:5" ht="15">
      <c r="A215" s="35" t="s">
        <v>4</v>
      </c>
      <c r="B215" s="38">
        <f t="shared" si="4"/>
        <v>0</v>
      </c>
      <c r="C215" s="38">
        <f t="shared" si="4"/>
        <v>0</v>
      </c>
      <c r="D215" s="38">
        <f t="shared" si="4"/>
        <v>0</v>
      </c>
      <c r="E215" s="51"/>
    </row>
    <row r="216" spans="1:5" ht="30">
      <c r="A216" s="36" t="s">
        <v>10</v>
      </c>
      <c r="B216" s="30"/>
      <c r="C216" s="30"/>
      <c r="D216" s="51"/>
      <c r="E216" s="51"/>
    </row>
    <row r="217" spans="1:5" ht="15">
      <c r="A217" s="35" t="s">
        <v>152</v>
      </c>
      <c r="B217" s="38">
        <f>B218</f>
        <v>0</v>
      </c>
      <c r="C217" s="38">
        <f aca="true" t="shared" si="5" ref="C217:D219">C218</f>
        <v>0</v>
      </c>
      <c r="D217" s="38">
        <f t="shared" si="5"/>
        <v>0</v>
      </c>
      <c r="E217" s="51"/>
    </row>
    <row r="218" spans="1:5" ht="15">
      <c r="A218" s="35" t="s">
        <v>154</v>
      </c>
      <c r="B218" s="38">
        <f>B219</f>
        <v>0</v>
      </c>
      <c r="C218" s="38">
        <f t="shared" si="5"/>
        <v>0</v>
      </c>
      <c r="D218" s="38">
        <f t="shared" si="5"/>
        <v>0</v>
      </c>
      <c r="E218" s="51"/>
    </row>
    <row r="219" spans="1:5" ht="15">
      <c r="A219" s="35" t="s">
        <v>156</v>
      </c>
      <c r="B219" s="38">
        <f>B220</f>
        <v>0</v>
      </c>
      <c r="C219" s="38">
        <f t="shared" si="5"/>
        <v>0</v>
      </c>
      <c r="D219" s="38">
        <f t="shared" si="5"/>
        <v>0</v>
      </c>
      <c r="E219" s="51"/>
    </row>
    <row r="220" spans="1:5" ht="15">
      <c r="A220" s="36" t="s">
        <v>157</v>
      </c>
      <c r="B220" s="30"/>
      <c r="C220" s="30"/>
      <c r="D220" s="51"/>
      <c r="E220" s="51"/>
    </row>
    <row r="222" spans="1:3" ht="15">
      <c r="A222" s="57" t="s">
        <v>160</v>
      </c>
      <c r="B222" s="57"/>
      <c r="C222" s="57"/>
    </row>
    <row r="224" spans="1:3" ht="15">
      <c r="A224" s="58" t="s">
        <v>189</v>
      </c>
      <c r="C224" s="3" t="s">
        <v>191</v>
      </c>
    </row>
    <row r="225" spans="1:3" ht="15">
      <c r="A225" s="58" t="s">
        <v>188</v>
      </c>
      <c r="C225" s="3" t="s">
        <v>190</v>
      </c>
    </row>
  </sheetData>
  <sheetProtection/>
  <protectedRanges>
    <protectedRange sqref="A2:A3 B1:B3" name="Zonă1_1"/>
    <protectedRange sqref="C46:C51 C152:C154 C70 C37:C40 C126:C130 C103:C108 C62:C66 C81:C85 C92:C93 C54:C57 C111:C114 C137:C139 C25:C33 C35 C116:C124 C95:C100 D54 C150:D150" name="Zonă3"/>
    <protectedRange sqref="A1" name="Zonă1_1_1_1_1_1"/>
  </protectedRanges>
  <printOptions horizontalCentered="1"/>
  <pageMargins left="0.75" right="0.75" top="0.18" bottom="0.18" header="0.35" footer="0.17"/>
  <pageSetup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Geanina NICUTA</dc:creator>
  <cp:keywords/>
  <dc:description/>
  <cp:lastModifiedBy>mirad</cp:lastModifiedBy>
  <cp:lastPrinted>2021-01-13T12:10:47Z</cp:lastPrinted>
  <dcterms:created xsi:type="dcterms:W3CDTF">2020-08-07T11:14:11Z</dcterms:created>
  <dcterms:modified xsi:type="dcterms:W3CDTF">2021-02-12T09:47:10Z</dcterms:modified>
  <cp:category/>
  <cp:version/>
  <cp:contentType/>
  <cp:contentStatus/>
</cp:coreProperties>
</file>